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2DBD335F-853D-4579-BBA4-78EB5286D05A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4" sheetId="77" r:id="rId2"/>
  </sheets>
  <externalReferences>
    <externalReference r:id="rId3"/>
  </externalReferences>
  <definedNames>
    <definedName name="_xlnm._FilterDatabase" localSheetId="0" hidden="1">Lég!$G$2:$AJ$31</definedName>
    <definedName name="BF_1" localSheetId="1">#REF!</definedName>
    <definedName name="BF_1">#REF!</definedName>
    <definedName name="BF_2" localSheetId="1">#REF!</definedName>
    <definedName name="BF_2">#REF!</definedName>
    <definedName name="BM_1" localSheetId="1">#REF!</definedName>
    <definedName name="BM_1">#REF!</definedName>
    <definedName name="BM_2" localSheetId="1">#REF!</definedName>
    <definedName name="BM_2">#REF!</definedName>
    <definedName name="CF_1" localSheetId="1">#REF!</definedName>
    <definedName name="CF_1">#REF!</definedName>
    <definedName name="CF_2" localSheetId="1">#REF!</definedName>
    <definedName name="CF_2">#REF!</definedName>
    <definedName name="CM" localSheetId="1">'D4'!$A$2</definedName>
    <definedName name="CM">#REF!</definedName>
    <definedName name="CM_1" localSheetId="1">#REF!</definedName>
    <definedName name="CM_1">#REF!</definedName>
    <definedName name="CM_2" localSheetId="1">#REF!</definedName>
    <definedName name="CM_2">#REF!</definedName>
    <definedName name="droite" localSheetId="1">#REF!</definedName>
    <definedName name="droite">#REF!</definedName>
    <definedName name="gauche" localSheetId="1">#REF!</definedName>
    <definedName name="gauche">#REF!</definedName>
    <definedName name="JDF">#REF!</definedName>
    <definedName name="JF_1" localSheetId="1">#REF!</definedName>
    <definedName name="JF_1">#REF!</definedName>
    <definedName name="JF_2" localSheetId="1">#REF!</definedName>
    <definedName name="JF_2">#REF!</definedName>
    <definedName name="JM_1" localSheetId="1">#REF!</definedName>
    <definedName name="JM_1">#REF!</definedName>
    <definedName name="JM_2" localSheetId="1">#REF!</definedName>
    <definedName name="JM_2">#REF!</definedName>
    <definedName name="NOM_BF1" localSheetId="1">#REF!</definedName>
    <definedName name="NOM_BF1">#REF!</definedName>
    <definedName name="NOM_BF2" localSheetId="1">#REF!</definedName>
    <definedName name="NOM_BF2">#REF!</definedName>
    <definedName name="NOM_BM1" localSheetId="1">#REF!</definedName>
    <definedName name="NOM_BM1">#REF!</definedName>
    <definedName name="NOM_BM2" localSheetId="1">#REF!</definedName>
    <definedName name="NOM_BM2">#REF!</definedName>
    <definedName name="NOM_CF1" localSheetId="1">#REF!</definedName>
    <definedName name="NOM_CF1">#REF!</definedName>
    <definedName name="NOM_CF2" localSheetId="1">#REF!</definedName>
    <definedName name="NOM_CF2">#REF!</definedName>
    <definedName name="NOM_CM1" localSheetId="1">#REF!</definedName>
    <definedName name="NOM_CM1">#REF!</definedName>
    <definedName name="NOM_CM2" localSheetId="1">#REF!</definedName>
    <definedName name="NOM_CM2">#REF!</definedName>
    <definedName name="NOM_JF1" localSheetId="1">#REF!</definedName>
    <definedName name="NOM_JF1">#REF!</definedName>
    <definedName name="NOM_JF2" localSheetId="1">#REF!</definedName>
    <definedName name="NOM_JF2">#REF!</definedName>
    <definedName name="NOM_JM1" localSheetId="1">#REF!</definedName>
    <definedName name="NOM_JM1">#REF!</definedName>
    <definedName name="NOM_JM2" localSheetId="1">#REF!</definedName>
    <definedName name="NOM_JM2">#REF!</definedName>
    <definedName name="titre" localSheetId="1">#REF!</definedName>
    <definedName name="Titre">#REF!</definedName>
    <definedName name="TOURNOI" localSheetId="1">'D4'!$A$2</definedName>
    <definedName name="TOURNOI">#REF!</definedName>
    <definedName name="_xlnm.Print_Area" localSheetId="1">'D4'!$B$1:$T$55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77" l="1"/>
  <c r="O23" i="77"/>
  <c r="O27" i="77"/>
  <c r="O31" i="77"/>
  <c r="O35" i="77"/>
  <c r="O39" i="77"/>
  <c r="O43" i="77"/>
  <c r="O47" i="77"/>
  <c r="O51" i="77"/>
  <c r="O55" i="77"/>
  <c r="E55" i="77"/>
  <c r="E51" i="77"/>
  <c r="E47" i="77"/>
  <c r="E43" i="77"/>
  <c r="E39" i="77"/>
  <c r="E35" i="77"/>
  <c r="E31" i="77"/>
  <c r="E27" i="77"/>
  <c r="E23" i="77"/>
  <c r="E19" i="77"/>
  <c r="M55" i="77"/>
  <c r="J55" i="77"/>
  <c r="O54" i="77"/>
  <c r="M54" i="77"/>
  <c r="J54" i="77"/>
  <c r="E54" i="77"/>
  <c r="V53" i="77"/>
  <c r="U53" i="77"/>
  <c r="O53" i="77"/>
  <c r="M53" i="77"/>
  <c r="J53" i="77"/>
  <c r="E53" i="77"/>
  <c r="M51" i="77"/>
  <c r="J51" i="77"/>
  <c r="O50" i="77"/>
  <c r="M50" i="77"/>
  <c r="J50" i="77"/>
  <c r="E50" i="77"/>
  <c r="V49" i="77"/>
  <c r="U49" i="77"/>
  <c r="O49" i="77"/>
  <c r="M49" i="77"/>
  <c r="J49" i="77"/>
  <c r="E49" i="77"/>
  <c r="M47" i="77"/>
  <c r="J47" i="77"/>
  <c r="O46" i="77"/>
  <c r="M46" i="77"/>
  <c r="J46" i="77"/>
  <c r="E46" i="77"/>
  <c r="V45" i="77"/>
  <c r="U45" i="77"/>
  <c r="O45" i="77"/>
  <c r="M45" i="77"/>
  <c r="J45" i="77"/>
  <c r="E45" i="77"/>
  <c r="M43" i="77"/>
  <c r="J43" i="77"/>
  <c r="O42" i="77"/>
  <c r="M42" i="77"/>
  <c r="J42" i="77"/>
  <c r="E42" i="77"/>
  <c r="V41" i="77"/>
  <c r="U41" i="77"/>
  <c r="O41" i="77"/>
  <c r="M41" i="77"/>
  <c r="J41" i="77"/>
  <c r="E41" i="77"/>
  <c r="M39" i="77"/>
  <c r="J39" i="77"/>
  <c r="O38" i="77"/>
  <c r="M38" i="77"/>
  <c r="J38" i="77"/>
  <c r="E38" i="77"/>
  <c r="V37" i="77"/>
  <c r="U37" i="77"/>
  <c r="O37" i="77"/>
  <c r="M37" i="77"/>
  <c r="J37" i="77"/>
  <c r="E37" i="77"/>
  <c r="M35" i="77"/>
  <c r="J35" i="77"/>
  <c r="O34" i="77"/>
  <c r="M34" i="77"/>
  <c r="J34" i="77"/>
  <c r="E34" i="77"/>
  <c r="V33" i="77"/>
  <c r="U33" i="77"/>
  <c r="O33" i="77"/>
  <c r="M33" i="77"/>
  <c r="J33" i="77"/>
  <c r="E33" i="77"/>
  <c r="M31" i="77"/>
  <c r="J31" i="77"/>
  <c r="O30" i="77"/>
  <c r="M30" i="77"/>
  <c r="J30" i="77"/>
  <c r="E30" i="77"/>
  <c r="V29" i="77"/>
  <c r="U29" i="77"/>
  <c r="O29" i="77"/>
  <c r="M29" i="77"/>
  <c r="J29" i="77"/>
  <c r="E29" i="77"/>
  <c r="M27" i="77"/>
  <c r="J27" i="77"/>
  <c r="O26" i="77"/>
  <c r="M26" i="77"/>
  <c r="J26" i="77"/>
  <c r="E26" i="77"/>
  <c r="V25" i="77"/>
  <c r="U25" i="77"/>
  <c r="O25" i="77"/>
  <c r="M25" i="77"/>
  <c r="J25" i="77"/>
  <c r="E25" i="77"/>
  <c r="M23" i="77"/>
  <c r="J23" i="77"/>
  <c r="O22" i="77"/>
  <c r="M22" i="77"/>
  <c r="J22" i="77"/>
  <c r="E22" i="77"/>
  <c r="V21" i="77"/>
  <c r="U21" i="77"/>
  <c r="O21" i="77"/>
  <c r="M21" i="77"/>
  <c r="J21" i="77"/>
  <c r="E21" i="77"/>
  <c r="M19" i="77"/>
  <c r="J19" i="77"/>
  <c r="O18" i="77"/>
  <c r="M18" i="77"/>
  <c r="J18" i="77"/>
  <c r="E18" i="77"/>
  <c r="V17" i="77"/>
  <c r="U17" i="77"/>
  <c r="O17" i="77"/>
  <c r="M17" i="77"/>
  <c r="J17" i="77"/>
  <c r="E17" i="77"/>
  <c r="S13" i="77"/>
  <c r="S12" i="77"/>
  <c r="S11" i="77"/>
  <c r="S10" i="77"/>
  <c r="S9" i="77"/>
  <c r="B2" i="77"/>
  <c r="A11" i="77" s="1"/>
  <c r="A9" i="77" l="1"/>
  <c r="A13" i="77"/>
  <c r="A12" i="77"/>
  <c r="A10" i="77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W16" i="5"/>
  <c r="O36" i="5"/>
  <c r="N22" i="5"/>
  <c r="O17" i="5"/>
  <c r="M3" i="5"/>
  <c r="M27" i="5"/>
  <c r="V11" i="5"/>
  <c r="O19" i="5"/>
  <c r="W3" i="5"/>
  <c r="P40" i="5"/>
  <c r="M26" i="5"/>
  <c r="N6" i="5"/>
  <c r="Z15" i="5"/>
  <c r="Z6" i="5"/>
  <c r="M5" i="5"/>
  <c r="R5" i="5"/>
  <c r="V16" i="5"/>
  <c r="V24" i="5"/>
  <c r="W22" i="5"/>
  <c r="O3" i="5"/>
  <c r="Q10" i="5"/>
  <c r="V28" i="5"/>
  <c r="R7" i="5"/>
  <c r="O23" i="5"/>
  <c r="Q16" i="5"/>
  <c r="Z4" i="5"/>
  <c r="P26" i="5"/>
  <c r="Y20" i="5"/>
  <c r="N16" i="5"/>
  <c r="Z10" i="5"/>
  <c r="O20" i="5"/>
  <c r="N37" i="5"/>
  <c r="V3" i="5"/>
  <c r="M11" i="5"/>
  <c r="Z27" i="5"/>
  <c r="P14" i="5"/>
  <c r="O11" i="5"/>
  <c r="Z5" i="5"/>
  <c r="R16" i="5"/>
  <c r="N25" i="5"/>
  <c r="X15" i="5"/>
  <c r="V14" i="5"/>
  <c r="R23" i="5"/>
  <c r="R4" i="5"/>
  <c r="X27" i="5"/>
  <c r="M4" i="5"/>
  <c r="U20" i="5"/>
  <c r="U13" i="5"/>
  <c r="P6" i="5"/>
  <c r="Q29" i="5"/>
  <c r="X20" i="5"/>
  <c r="U21" i="5"/>
  <c r="P23" i="5"/>
  <c r="O41" i="5"/>
  <c r="Q15" i="5"/>
  <c r="X23" i="5"/>
  <c r="O4" i="5"/>
  <c r="V15" i="5"/>
  <c r="Z23" i="5"/>
  <c r="Z30" i="5"/>
  <c r="P15" i="5"/>
  <c r="Y30" i="5"/>
  <c r="N24" i="5"/>
  <c r="O27" i="5"/>
  <c r="R18" i="5"/>
  <c r="W20" i="5"/>
  <c r="X7" i="5"/>
  <c r="N18" i="5"/>
  <c r="W23" i="5"/>
  <c r="M21" i="5"/>
  <c r="O25" i="5"/>
  <c r="P24" i="5"/>
  <c r="M36" i="5"/>
  <c r="V21" i="5"/>
  <c r="Q6" i="5"/>
  <c r="W25" i="5"/>
  <c r="U12" i="5"/>
  <c r="R29" i="5"/>
  <c r="X13" i="5"/>
  <c r="Q24" i="5"/>
  <c r="X4" i="5"/>
  <c r="Y24" i="5"/>
  <c r="P4" i="5"/>
  <c r="Z21" i="5"/>
  <c r="N17" i="5"/>
  <c r="R27" i="5"/>
  <c r="P25" i="5"/>
  <c r="Z26" i="5"/>
  <c r="V6" i="5"/>
  <c r="Y8" i="5"/>
  <c r="Z24" i="5"/>
  <c r="Z14" i="5"/>
  <c r="Y4" i="5"/>
  <c r="P27" i="5"/>
  <c r="N19" i="5"/>
  <c r="M6" i="5"/>
  <c r="V20" i="5"/>
  <c r="N41" i="5"/>
  <c r="Q40" i="5"/>
  <c r="O24" i="5"/>
  <c r="N11" i="5"/>
  <c r="N4" i="5"/>
  <c r="R37" i="5"/>
  <c r="R14" i="5"/>
  <c r="Y19" i="5"/>
  <c r="Y7" i="5"/>
  <c r="X21" i="5"/>
  <c r="V8" i="5"/>
  <c r="U26" i="5"/>
  <c r="Y6" i="5"/>
  <c r="R20" i="5"/>
  <c r="V30" i="5"/>
  <c r="O26" i="5"/>
  <c r="X28" i="5"/>
  <c r="X12" i="5"/>
  <c r="P3" i="5"/>
  <c r="U25" i="5"/>
  <c r="U11" i="5"/>
  <c r="P7" i="5"/>
  <c r="U4" i="5"/>
  <c r="X24" i="5"/>
  <c r="X8" i="5"/>
  <c r="M12" i="5"/>
  <c r="R26" i="5"/>
  <c r="P29" i="5"/>
  <c r="P36" i="5"/>
  <c r="W17" i="5"/>
  <c r="Y27" i="5"/>
  <c r="R22" i="5"/>
  <c r="M29" i="5"/>
  <c r="Q4" i="5"/>
  <c r="N15" i="5"/>
  <c r="W29" i="5"/>
  <c r="X18" i="5"/>
  <c r="Q11" i="5"/>
  <c r="W12" i="5"/>
  <c r="R15" i="5"/>
  <c r="O21" i="5"/>
  <c r="P21" i="5"/>
  <c r="V17" i="5"/>
  <c r="R17" i="5"/>
  <c r="U29" i="5"/>
  <c r="X6" i="5"/>
  <c r="Q19" i="5"/>
  <c r="U16" i="5"/>
  <c r="Q28" i="5"/>
  <c r="P10" i="5"/>
  <c r="V18" i="5"/>
  <c r="X22" i="5"/>
  <c r="U17" i="5"/>
  <c r="X25" i="5"/>
  <c r="Y5" i="5"/>
  <c r="O15" i="5"/>
  <c r="Q41" i="5"/>
  <c r="X14" i="5"/>
  <c r="W14" i="5"/>
  <c r="Q21" i="5"/>
  <c r="M17" i="5"/>
  <c r="O6" i="5"/>
  <c r="Y18" i="5"/>
  <c r="N21" i="5"/>
  <c r="W30" i="5"/>
  <c r="P8" i="5"/>
  <c r="V7" i="5"/>
  <c r="Y11" i="5"/>
  <c r="Y29" i="5"/>
  <c r="U23" i="5"/>
  <c r="U7" i="5"/>
  <c r="R13" i="5"/>
  <c r="Q23" i="5"/>
  <c r="O40" i="5"/>
  <c r="X11" i="5"/>
  <c r="U5" i="5"/>
  <c r="N23" i="5"/>
  <c r="V29" i="5"/>
  <c r="Y10" i="5"/>
  <c r="X17" i="5"/>
  <c r="Y14" i="5"/>
  <c r="P13" i="5"/>
  <c r="W10" i="5"/>
  <c r="W28" i="5"/>
  <c r="N10" i="5"/>
  <c r="V19" i="5"/>
  <c r="P5" i="5"/>
  <c r="Q26" i="5"/>
  <c r="O16" i="5"/>
  <c r="Y21" i="5"/>
  <c r="V27" i="5"/>
  <c r="W15" i="5"/>
  <c r="U19" i="5"/>
  <c r="V13" i="5"/>
  <c r="M13" i="5"/>
  <c r="Q17" i="5"/>
  <c r="P20" i="5"/>
  <c r="M10" i="5"/>
  <c r="N36" i="5"/>
  <c r="M23" i="5"/>
  <c r="M24" i="5"/>
  <c r="P16" i="5"/>
  <c r="R40" i="5"/>
  <c r="Y22" i="5"/>
  <c r="Q13" i="5"/>
  <c r="W7" i="5"/>
  <c r="Z28" i="5"/>
  <c r="X16" i="5"/>
  <c r="M37" i="5"/>
  <c r="U24" i="5"/>
  <c r="M18" i="5"/>
  <c r="W18" i="5"/>
  <c r="X26" i="5"/>
  <c r="Y12" i="5"/>
  <c r="Z29" i="5"/>
  <c r="Z25" i="5"/>
  <c r="W5" i="5"/>
  <c r="Q25" i="5"/>
  <c r="Z8" i="5"/>
  <c r="R28" i="5"/>
  <c r="Z12" i="5"/>
  <c r="O7" i="5"/>
  <c r="Q20" i="5"/>
  <c r="O29" i="5"/>
  <c r="Z17" i="5"/>
  <c r="Q36" i="5"/>
  <c r="P37" i="5"/>
  <c r="N26" i="5"/>
  <c r="Q18" i="5"/>
  <c r="P28" i="5"/>
  <c r="P22" i="5"/>
  <c r="M25" i="5"/>
  <c r="R8" i="5"/>
  <c r="U10" i="5"/>
  <c r="V10" i="5"/>
  <c r="O8" i="5"/>
  <c r="N13" i="5"/>
  <c r="M20" i="5"/>
  <c r="W6" i="5"/>
  <c r="M19" i="5"/>
  <c r="Y13" i="5"/>
  <c r="R12" i="5"/>
  <c r="R21" i="5"/>
  <c r="Z18" i="5"/>
  <c r="V22" i="5"/>
  <c r="W26" i="5"/>
  <c r="R11" i="5"/>
  <c r="O10" i="5"/>
  <c r="R10" i="5"/>
  <c r="U14" i="5"/>
  <c r="Z19" i="5"/>
  <c r="W21" i="5"/>
  <c r="X10" i="5"/>
  <c r="R41" i="5"/>
  <c r="W24" i="5"/>
  <c r="M40" i="5"/>
  <c r="X30" i="5"/>
  <c r="P17" i="5"/>
  <c r="Q27" i="5"/>
  <c r="R6" i="5"/>
  <c r="Z22" i="5"/>
  <c r="R36" i="5"/>
  <c r="W13" i="5"/>
  <c r="N20" i="5"/>
  <c r="Y28" i="5"/>
  <c r="M8" i="5"/>
  <c r="R24" i="5"/>
  <c r="O12" i="5"/>
  <c r="M16" i="5"/>
  <c r="N7" i="5"/>
  <c r="O14" i="5"/>
  <c r="Q22" i="5"/>
  <c r="N8" i="5"/>
  <c r="Y15" i="5"/>
  <c r="W27" i="5"/>
  <c r="U22" i="5"/>
  <c r="Z20" i="5"/>
  <c r="Y17" i="5"/>
  <c r="O18" i="5"/>
  <c r="W11" i="5"/>
  <c r="Z16" i="5"/>
  <c r="V12" i="5"/>
  <c r="U6" i="5"/>
  <c r="Z7" i="5"/>
  <c r="V23" i="5"/>
  <c r="Q7" i="5"/>
  <c r="P19" i="5"/>
  <c r="Z11" i="5"/>
  <c r="P12" i="5"/>
  <c r="X19" i="5"/>
  <c r="P18" i="5"/>
  <c r="M15" i="5"/>
  <c r="Z13" i="5"/>
  <c r="Z3" i="5"/>
  <c r="U8" i="5"/>
  <c r="X3" i="5"/>
  <c r="U27" i="5"/>
  <c r="W4" i="5"/>
  <c r="O13" i="5"/>
  <c r="N29" i="5"/>
  <c r="N14" i="5"/>
  <c r="Y23" i="5"/>
  <c r="M22" i="5"/>
  <c r="U15" i="5"/>
  <c r="V25" i="5"/>
  <c r="N12" i="5"/>
  <c r="W19" i="5"/>
  <c r="N3" i="5"/>
  <c r="U28" i="5"/>
  <c r="M28" i="5"/>
  <c r="O30" i="5"/>
  <c r="O5" i="5"/>
  <c r="Q12" i="5"/>
  <c r="Q14" i="5"/>
  <c r="N27" i="5"/>
  <c r="W8" i="5"/>
  <c r="O28" i="5"/>
  <c r="O22" i="5"/>
  <c r="N28" i="5"/>
  <c r="Y3" i="5"/>
  <c r="Y26" i="5"/>
  <c r="R3" i="5"/>
  <c r="Y25" i="5"/>
  <c r="Q5" i="5"/>
  <c r="Q8" i="5"/>
  <c r="Q30" i="5"/>
  <c r="Y16" i="5"/>
  <c r="R25" i="5"/>
  <c r="U30" i="5"/>
  <c r="V5" i="5"/>
  <c r="M41" i="5"/>
  <c r="N40" i="5"/>
  <c r="P11" i="5"/>
  <c r="M7" i="5"/>
  <c r="V4" i="5"/>
  <c r="Q3" i="5"/>
  <c r="V26" i="5"/>
  <c r="R19" i="5"/>
  <c r="P41" i="5"/>
  <c r="U3" i="5"/>
  <c r="Q37" i="5"/>
  <c r="M14" i="5"/>
  <c r="X29" i="5"/>
  <c r="N5" i="5"/>
  <c r="O37" i="5"/>
  <c r="U18" i="5"/>
  <c r="X5" i="5"/>
  <c r="AA8" i="5" l="1"/>
  <c r="AB8" i="5" s="1"/>
  <c r="AC8" i="5"/>
  <c r="AI8" i="5" s="1"/>
  <c r="AJ8" i="5" s="1"/>
  <c r="AG30" i="5"/>
  <c r="AC20" i="5"/>
  <c r="AI20" i="5" s="1"/>
  <c r="AJ20" i="5" s="1"/>
  <c r="AA20" i="5"/>
  <c r="AB20" i="5" s="1"/>
  <c r="S27" i="5"/>
  <c r="T27" i="5" s="1"/>
  <c r="AG14" i="5"/>
  <c r="AA24" i="5"/>
  <c r="AB24" i="5" s="1"/>
  <c r="AC24" i="5"/>
  <c r="AI24" i="5" s="1"/>
  <c r="AJ24" i="5" s="1"/>
  <c r="S12" i="5"/>
  <c r="T12" i="5" s="1"/>
  <c r="R33" i="5"/>
  <c r="AF24" i="5"/>
  <c r="AG8" i="5"/>
  <c r="S24" i="5"/>
  <c r="T24" i="5" s="1"/>
  <c r="AF4" i="5"/>
  <c r="AF28" i="5"/>
  <c r="AC15" i="5"/>
  <c r="AI15" i="5" s="1"/>
  <c r="AJ15" i="5" s="1"/>
  <c r="AA15" i="5"/>
  <c r="AB15" i="5" s="1"/>
  <c r="S22" i="5"/>
  <c r="T22" i="5" s="1"/>
  <c r="AE11" i="5"/>
  <c r="AF25" i="5"/>
  <c r="AE13" i="5"/>
  <c r="AF20" i="5"/>
  <c r="AF27" i="5"/>
  <c r="O34" i="5"/>
  <c r="AD26" i="5"/>
  <c r="AG22" i="5"/>
  <c r="AG7" i="5"/>
  <c r="AG21" i="5"/>
  <c r="AE18" i="5"/>
  <c r="AE20" i="5"/>
  <c r="AE5" i="5"/>
  <c r="AF26" i="5"/>
  <c r="R42" i="5"/>
  <c r="AE25" i="5"/>
  <c r="S17" i="5"/>
  <c r="T17" i="5" s="1"/>
  <c r="AA21" i="5"/>
  <c r="AB21" i="5" s="1"/>
  <c r="AC21" i="5"/>
  <c r="AI21" i="5" s="1"/>
  <c r="AJ21" i="5" s="1"/>
  <c r="AH12" i="5"/>
  <c r="AF5" i="5"/>
  <c r="AE7" i="5"/>
  <c r="AE29" i="5"/>
  <c r="S23" i="5"/>
  <c r="T23" i="5" s="1"/>
  <c r="AH13" i="5"/>
  <c r="AH4" i="5"/>
  <c r="Q42" i="5"/>
  <c r="R38" i="5"/>
  <c r="AE24" i="5"/>
  <c r="S18" i="5"/>
  <c r="T18" i="5" s="1"/>
  <c r="AF13" i="5"/>
  <c r="N42" i="5"/>
  <c r="AG16" i="5"/>
  <c r="N34" i="5"/>
  <c r="V31" i="5"/>
  <c r="AD3" i="5"/>
  <c r="AD31" i="5" s="1"/>
  <c r="AH19" i="5"/>
  <c r="AF8" i="5"/>
  <c r="AH7" i="5"/>
  <c r="S29" i="5"/>
  <c r="T29" i="5" s="1"/>
  <c r="AC5" i="5"/>
  <c r="AI5" i="5" s="1"/>
  <c r="AJ5" i="5" s="1"/>
  <c r="AA5" i="5"/>
  <c r="AB5" i="5" s="1"/>
  <c r="AG26" i="5"/>
  <c r="AH22" i="5"/>
  <c r="AD25" i="5"/>
  <c r="P33" i="5"/>
  <c r="P34" i="5"/>
  <c r="R34" i="5"/>
  <c r="S10" i="5"/>
  <c r="T10" i="5" s="1"/>
  <c r="AC10" i="5"/>
  <c r="AI10" i="5" s="1"/>
  <c r="AJ10" i="5" s="1"/>
  <c r="AA10" i="5"/>
  <c r="AB10" i="5" s="1"/>
  <c r="AF10" i="5"/>
  <c r="AG12" i="5"/>
  <c r="AE23" i="5"/>
  <c r="AG11" i="5"/>
  <c r="AD5" i="5"/>
  <c r="O38" i="5"/>
  <c r="S28" i="5"/>
  <c r="T28" i="5" s="1"/>
  <c r="S8" i="5"/>
  <c r="T8" i="5" s="1"/>
  <c r="AA16" i="5"/>
  <c r="AB16" i="5" s="1"/>
  <c r="AC16" i="5"/>
  <c r="AI16" i="5" s="1"/>
  <c r="AJ16" i="5" s="1"/>
  <c r="AE26" i="5"/>
  <c r="S19" i="5"/>
  <c r="T19" i="5" s="1"/>
  <c r="AF15" i="5"/>
  <c r="AF16" i="5"/>
  <c r="AE21" i="5"/>
  <c r="AE22" i="5"/>
  <c r="AH20" i="5"/>
  <c r="P42" i="5"/>
  <c r="AA23" i="5"/>
  <c r="AB23" i="5" s="1"/>
  <c r="AC23" i="5"/>
  <c r="AI23" i="5" s="1"/>
  <c r="AJ23" i="5" s="1"/>
  <c r="AD27" i="5"/>
  <c r="AH30" i="5"/>
  <c r="AA29" i="5"/>
  <c r="AB29" i="5" s="1"/>
  <c r="AC29" i="5"/>
  <c r="AI29" i="5" s="1"/>
  <c r="AJ29" i="5" s="1"/>
  <c r="AF14" i="5"/>
  <c r="AH18" i="5"/>
  <c r="AF6" i="5"/>
  <c r="AF11" i="5"/>
  <c r="AD30" i="5"/>
  <c r="S4" i="5"/>
  <c r="T4" i="5" s="1"/>
  <c r="AD15" i="5"/>
  <c r="AA26" i="5"/>
  <c r="AB26" i="5" s="1"/>
  <c r="AC26" i="5"/>
  <c r="AI26" i="5" s="1"/>
  <c r="AJ26" i="5" s="1"/>
  <c r="AG23" i="5"/>
  <c r="S6" i="5"/>
  <c r="T6" i="5" s="1"/>
  <c r="AE4" i="5"/>
  <c r="AH25" i="5"/>
  <c r="AH21" i="5"/>
  <c r="AE17" i="5"/>
  <c r="AA14" i="5"/>
  <c r="AB14" i="5" s="1"/>
  <c r="AC14" i="5"/>
  <c r="AI14" i="5" s="1"/>
  <c r="AJ14" i="5" s="1"/>
  <c r="AF12" i="5"/>
  <c r="AA6" i="5"/>
  <c r="AB6" i="5" s="1"/>
  <c r="AC6" i="5"/>
  <c r="AI6" i="5" s="1"/>
  <c r="AJ6" i="5" s="1"/>
  <c r="AG19" i="5"/>
  <c r="AA11" i="5"/>
  <c r="AB11" i="5" s="1"/>
  <c r="AC11" i="5"/>
  <c r="AI11" i="5" s="1"/>
  <c r="AJ11" i="5" s="1"/>
  <c r="AH5" i="5"/>
  <c r="AC27" i="5"/>
  <c r="AI27" i="5" s="1"/>
  <c r="AJ27" i="5" s="1"/>
  <c r="AA27" i="5"/>
  <c r="AB27" i="5" s="1"/>
  <c r="AD19" i="5"/>
  <c r="AG29" i="5"/>
  <c r="AD14" i="5"/>
  <c r="AC30" i="5"/>
  <c r="AI30" i="5" s="1"/>
  <c r="AJ30" i="5" s="1"/>
  <c r="AA30" i="5"/>
  <c r="AB30" i="5" s="1"/>
  <c r="S20" i="5"/>
  <c r="T20" i="5" s="1"/>
  <c r="S7" i="5"/>
  <c r="T7" i="5" s="1"/>
  <c r="AH11" i="5"/>
  <c r="AF23" i="5"/>
  <c r="AE28" i="5"/>
  <c r="AD11" i="5"/>
  <c r="AD10" i="5"/>
  <c r="N38" i="5"/>
  <c r="AC28" i="5"/>
  <c r="AI28" i="5" s="1"/>
  <c r="AJ28" i="5" s="1"/>
  <c r="AA28" i="5"/>
  <c r="AB28" i="5" s="1"/>
  <c r="M33" i="5"/>
  <c r="S33" i="5" s="1"/>
  <c r="S3" i="5"/>
  <c r="Q38" i="5"/>
  <c r="S13" i="5"/>
  <c r="T13" i="5" s="1"/>
  <c r="AE27" i="5"/>
  <c r="AD6" i="5"/>
  <c r="AC4" i="5"/>
  <c r="AI4" i="5" s="1"/>
  <c r="AJ4" i="5" s="1"/>
  <c r="AA4" i="5"/>
  <c r="AB4" i="5" s="1"/>
  <c r="S5" i="5"/>
  <c r="T5" i="5" s="1"/>
  <c r="M34" i="5"/>
  <c r="S34" i="5" s="1"/>
  <c r="AF21" i="5"/>
  <c r="AA12" i="5"/>
  <c r="AB12" i="5" s="1"/>
  <c r="AC12" i="5"/>
  <c r="AI12" i="5" s="1"/>
  <c r="AJ12" i="5" s="1"/>
  <c r="S16" i="5"/>
  <c r="T16" i="5" s="1"/>
  <c r="AC18" i="5"/>
  <c r="AI18" i="5" s="1"/>
  <c r="AJ18" i="5" s="1"/>
  <c r="AA18" i="5"/>
  <c r="AB18" i="5" s="1"/>
  <c r="AG27" i="5"/>
  <c r="AG25" i="5"/>
  <c r="AD23" i="5"/>
  <c r="O42" i="5"/>
  <c r="AH27" i="5"/>
  <c r="AD8" i="5"/>
  <c r="AD7" i="5"/>
  <c r="S25" i="5"/>
  <c r="T25" i="5" s="1"/>
  <c r="AH6" i="5"/>
  <c r="AA7" i="5"/>
  <c r="AB7" i="5" s="1"/>
  <c r="AC7" i="5"/>
  <c r="AI7" i="5" s="1"/>
  <c r="AJ7" i="5" s="1"/>
  <c r="AD29" i="5"/>
  <c r="AD12" i="5"/>
  <c r="AD17" i="5"/>
  <c r="AA22" i="5"/>
  <c r="AB22" i="5" s="1"/>
  <c r="AC22" i="5"/>
  <c r="AI22" i="5" s="1"/>
  <c r="AJ22" i="5" s="1"/>
  <c r="S21" i="5"/>
  <c r="T21" i="5" s="1"/>
  <c r="AA25" i="5"/>
  <c r="AB25" i="5" s="1"/>
  <c r="AC25" i="5"/>
  <c r="AI25" i="5" s="1"/>
  <c r="AJ25" i="5" s="1"/>
  <c r="AE8" i="5"/>
  <c r="AH29" i="5"/>
  <c r="AE14" i="5"/>
  <c r="S30" i="5"/>
  <c r="T30" i="5" s="1"/>
  <c r="AF3" i="5"/>
  <c r="AF31" i="5" s="1"/>
  <c r="X31" i="5"/>
  <c r="AF17" i="5"/>
  <c r="AD13" i="5"/>
  <c r="AG6" i="5"/>
  <c r="AF18" i="5"/>
  <c r="AH14" i="5"/>
  <c r="AD20" i="5"/>
  <c r="Y31" i="5"/>
  <c r="AG3" i="5"/>
  <c r="AG31" i="5" s="1"/>
  <c r="AD24" i="5"/>
  <c r="AG24" i="5"/>
  <c r="Z31" i="5"/>
  <c r="AH3" i="5"/>
  <c r="AH31" i="5" s="1"/>
  <c r="M42" i="5"/>
  <c r="AE16" i="5"/>
  <c r="AD18" i="5"/>
  <c r="AE10" i="5"/>
  <c r="AG13" i="5"/>
  <c r="AG10" i="5"/>
  <c r="S26" i="5"/>
  <c r="T26" i="5" s="1"/>
  <c r="AG5" i="5"/>
  <c r="AA19" i="5"/>
  <c r="AB19" i="5" s="1"/>
  <c r="AC19" i="5"/>
  <c r="AI19" i="5" s="1"/>
  <c r="AJ19" i="5" s="1"/>
  <c r="AF30" i="5"/>
  <c r="S11" i="5"/>
  <c r="T11" i="5" s="1"/>
  <c r="AE19" i="5"/>
  <c r="N33" i="5"/>
  <c r="AD4" i="5"/>
  <c r="AH24" i="5"/>
  <c r="AG18" i="5"/>
  <c r="Q34" i="5"/>
  <c r="AD22" i="5"/>
  <c r="Q33" i="5"/>
  <c r="AE30" i="5"/>
  <c r="AF22" i="5"/>
  <c r="O33" i="5"/>
  <c r="AA17" i="5"/>
  <c r="AB17" i="5" s="1"/>
  <c r="AC17" i="5"/>
  <c r="AI17" i="5" s="1"/>
  <c r="AJ17" i="5" s="1"/>
  <c r="AE6" i="5"/>
  <c r="AH23" i="5"/>
  <c r="AH10" i="5"/>
  <c r="AE12" i="5"/>
  <c r="U31" i="5"/>
  <c r="AA3" i="5"/>
  <c r="AC3" i="5"/>
  <c r="AG17" i="5"/>
  <c r="AC13" i="5"/>
  <c r="AI13" i="5" s="1"/>
  <c r="AJ13" i="5" s="1"/>
  <c r="AA13" i="5"/>
  <c r="AB13" i="5" s="1"/>
  <c r="AD16" i="5"/>
  <c r="AG28" i="5"/>
  <c r="S14" i="5"/>
  <c r="T14" i="5" s="1"/>
  <c r="AH16" i="5"/>
  <c r="M38" i="5"/>
  <c r="AH17" i="5"/>
  <c r="AF29" i="5"/>
  <c r="AG4" i="5"/>
  <c r="AG15" i="5"/>
  <c r="AF7" i="5"/>
  <c r="AE3" i="5"/>
  <c r="AE31" i="5" s="1"/>
  <c r="W31" i="5"/>
  <c r="AG20" i="5"/>
  <c r="AE15" i="5"/>
  <c r="AH8" i="5"/>
  <c r="P38" i="5"/>
  <c r="AD28" i="5"/>
  <c r="AH15" i="5"/>
  <c r="AD21" i="5"/>
  <c r="AF19" i="5"/>
  <c r="AH28" i="5"/>
  <c r="S15" i="5"/>
  <c r="T15" i="5" s="1"/>
  <c r="AH26" i="5"/>
  <c r="AA31" i="5" l="1"/>
  <c r="AB9" i="5"/>
  <c r="AB3" i="5"/>
  <c r="AI3" i="5"/>
  <c r="AC31" i="5"/>
  <c r="T3" i="5"/>
  <c r="T9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<sst xmlns="http://schemas.openxmlformats.org/spreadsheetml/2006/main" count="220" uniqueCount="150">
  <si>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</si>
  <si>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</si>
  <si>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</si>
  <si>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</si>
  <si>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</si>
  <si>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</si>
  <si>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</si>
  <si>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</si>
  <si>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</si>
  <si>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</si>
  <si>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</si>
  <si>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</si>
  <si>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</si>
  <si>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</si>
  <si>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</si>
  <si>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</si>
  <si>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</si>
  <si>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</si>
  <si>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</si>
  <si>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</si>
  <si>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</si>
  <si>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</si>
  <si>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</si>
  <si>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</si>
  <si>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</si>
  <si>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</si>
  <si>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</si>
  <si>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</si>
  <si>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</si>
  <si>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</si>
  <si>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</si>
  <si>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</si>
  <si>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</si>
  <si>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</si>
  <si>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</si>
  <si>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</si>
  <si>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</si>
  <si>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</si>
  <si>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</si>
  <si>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</si>
  <si>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</si>
  <si>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</si>
  <si>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</si>
  <si>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</si>
  <si>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</si>
  <si>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</si>
  <si>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</si>
  <si>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</si>
  <si>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</si>
  <si>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</si>
  <si>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</si>
  <si>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</si>
  <si>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</si>
  <si>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</si>
  <si>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</si>
  <si>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</si>
  <si>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</si>
  <si>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</si>
  <si>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</si>
  <si>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</si>
  <si>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</si>
  <si>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</si>
  <si>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</si>
  <si>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</si>
  <si>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</si>
  <si>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</si>
  <si>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</si>
  <si>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</si>
  <si>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</si>
  <si>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</si>
  <si>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</si>
  <si>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</si>
  <si>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</si>
  <si>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</si>
  <si>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</si>
  <si>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</si>
  <si>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</si>
  <si>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</si>
  <si>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</si>
  <si>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</si>
  <si>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</si>
  <si>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</si>
  <si>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</si>
  <si>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</si>
  <si>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</si>
  <si>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</si>
  <si>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</si>
  <si>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</si>
  <si>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</si>
  <si>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</si>
  <si>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</si>
  <si>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</si>
  <si>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</si>
  <si>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</si>
  <si>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</si>
  <si>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</si>
  <si>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</si>
  <si>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</si>
  <si>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</si>
  <si>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</si>
  <si>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</si>
  <si>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</si>
  <si>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</si>
  <si>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</si>
  <si>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</si>
  <si>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</si>
  <si>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</si>
  <si>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</si>
  <si>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</si>
  <si>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</si>
  <si>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</si>
  <si>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</si>
  <si>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</si>
  <si>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</si>
  <si>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</si>
  <si>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</si>
  <si>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</si>
  <si>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</si>
  <si>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</si>
  <si>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</si>
  <si>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</si>
  <si>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</si>
  <si>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</si>
  <si>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</si>
  <si>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</si>
  <si>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</si>
  <si>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</si>
  <si>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</si>
  <si>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</si>
  <si>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</si>
  <si>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</si>
  <si>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</si>
  <si>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</si>
  <si>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</si>
  <si>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</si>
  <si>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</si>
  <si>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</si>
  <si>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</si>
  <si>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supplémentaire de 11 points</t>
  </si>
  <si>
    <t>Simple Fém. Juvénile D4</t>
  </si>
  <si>
    <t>Joueurs ou équipes                       D4        Pointage: 30-29-28-27-26</t>
  </si>
  <si>
    <t>Alissia Breton</t>
  </si>
  <si>
    <t>Anaïs Champagne</t>
  </si>
  <si>
    <t>Eliana Ependa</t>
  </si>
  <si>
    <t>Sarah Beaulieu</t>
  </si>
  <si>
    <t>Elisabeth Fortier</t>
  </si>
  <si>
    <t>DU BOSQUET</t>
  </si>
  <si>
    <t>Du Bosquet</t>
  </si>
  <si>
    <t>12h45</t>
  </si>
  <si>
    <t xml:space="preserve">Terrain #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</si>
</sst>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22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</row>
        <row r="4">
          <cell r="H4" t="str">
            <v>B</v>
          </cell>
        </row>
        <row r="5">
          <cell r="H5" t="str">
            <v>BB</v>
          </cell>
        </row>
        <row r="6">
          <cell r="H6" t="str">
            <v>C</v>
          </cell>
        </row>
        <row r="7">
          <cell r="H7" t="str">
            <v>CC</v>
          </cell>
        </row>
        <row r="8">
          <cell r="H8" t="str">
            <v>D</v>
          </cell>
        </row>
        <row r="9">
          <cell r="H9" t="str">
            <v>E</v>
          </cell>
        </row>
        <row r="10">
          <cell r="H10" t="str">
            <v>EE</v>
          </cell>
        </row>
        <row r="11">
          <cell r="H11" t="str">
            <v>F</v>
          </cell>
        </row>
        <row r="12">
          <cell r="H12" t="str">
            <v>G</v>
          </cell>
        </row>
        <row r="13">
          <cell r="H13" t="str">
            <v>H</v>
          </cell>
        </row>
        <row r="14">
          <cell r="H14" t="str">
            <v>J</v>
          </cell>
        </row>
        <row r="15">
          <cell r="H15" t="str">
            <v>K</v>
          </cell>
        </row>
        <row r="16">
          <cell r="H16" t="str">
            <v>L</v>
          </cell>
        </row>
        <row r="17">
          <cell r="H17" t="str">
            <v>M</v>
          </cell>
        </row>
        <row r="18">
          <cell r="H18" t="str">
            <v>N</v>
          </cell>
        </row>
        <row r="19">
          <cell r="H19" t="str">
            <v>O</v>
          </cell>
        </row>
        <row r="20">
          <cell r="H20" t="str">
            <v>P</v>
          </cell>
        </row>
        <row r="21">
          <cell r="H21" t="str">
            <v>R</v>
          </cell>
        </row>
        <row r="22">
          <cell r="H22" t="str">
            <v>S</v>
          </cell>
        </row>
        <row r="23">
          <cell r="H23" t="str">
            <v>T</v>
          </cell>
        </row>
        <row r="24">
          <cell r="H24" t="str">
            <v>V</v>
          </cell>
        </row>
        <row r="25">
          <cell r="H25" t="str">
            <v>W</v>
          </cell>
        </row>
        <row r="26">
          <cell r="H26" t="str">
            <v>X</v>
          </cell>
        </row>
        <row r="27">
          <cell r="H27" t="str">
            <v>XX</v>
          </cell>
        </row>
        <row r="28">
          <cell r="H28" t="str">
            <v>Z</v>
          </cell>
        </row>
        <row r="29">
          <cell r="H29" t="str">
            <v>G1</v>
          </cell>
        </row>
        <row r="30">
          <cell r="H30" t="str">
            <v>SS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88" t="s">
        <v>9</v>
      </c>
      <c r="J1" s="88"/>
      <c r="K1" s="88"/>
      <c r="L1" s="88"/>
      <c r="M1" s="89" t="s">
        <v>10</v>
      </c>
      <c r="N1" s="89"/>
      <c r="O1" s="89"/>
      <c r="P1" s="89"/>
      <c r="Q1" s="89"/>
      <c r="R1" s="89"/>
      <c r="S1" s="89"/>
      <c r="T1" s="89"/>
      <c r="U1" s="90" t="s">
        <v>11</v>
      </c>
      <c r="V1" s="91"/>
      <c r="W1" s="91"/>
      <c r="X1" s="91"/>
      <c r="Y1" s="91"/>
      <c r="Z1" s="91"/>
      <c r="AA1" s="91"/>
      <c r="AB1" s="91"/>
      <c r="AC1" s="92" t="s">
        <v>12</v>
      </c>
      <c r="AD1" s="93"/>
      <c r="AE1" s="93"/>
      <c r="AF1" s="93"/>
      <c r="AG1" s="93"/>
      <c r="AH1" s="93"/>
      <c r="AI1" s="93"/>
      <c r="AJ1" s="93"/>
    </row>
    <row r="2" spans="2:36" x14ac:dyDescent="0.25">
      <c r="B2" s="9" t="s">
        <v>13</v>
      </c>
      <c r="C2" s="87" t="s">
        <v>14</v>
      </c>
      <c r="D2" s="87"/>
      <c r="E2" s="87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87" t="s">
        <v>24</v>
      </c>
      <c r="D3" s="87"/>
      <c r="E3" s="87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87" t="s">
        <v>28</v>
      </c>
      <c r="D4" s="87"/>
      <c r="E4" s="87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87" t="s">
        <v>32</v>
      </c>
      <c r="D5" s="87"/>
      <c r="E5" s="87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87" t="s">
        <v>36</v>
      </c>
      <c r="D6" s="87"/>
      <c r="E6" s="87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87" t="s">
        <v>41</v>
      </c>
      <c r="D7" s="87"/>
      <c r="E7" s="87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87" t="s">
        <v>46</v>
      </c>
      <c r="D8" s="87"/>
      <c r="E8" s="87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87" t="s">
        <v>51</v>
      </c>
      <c r="D9" s="87"/>
      <c r="E9" s="87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87" t="s">
        <v>54</v>
      </c>
      <c r="D10" s="87"/>
      <c r="E10" s="87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87" t="s">
        <v>59</v>
      </c>
      <c r="D11" s="87"/>
      <c r="E11" s="87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87" t="s">
        <v>64</v>
      </c>
      <c r="D12" s="87"/>
      <c r="E12" s="87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87" t="s">
        <v>68</v>
      </c>
      <c r="D13" s="87"/>
      <c r="E13" s="87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4" t="s">
        <v>73</v>
      </c>
      <c r="D14" s="94"/>
      <c r="E14" s="94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87" t="s">
        <v>78</v>
      </c>
      <c r="D15" s="87"/>
      <c r="E15" s="87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6"/>
      <c r="D16" s="96"/>
      <c r="E16" s="96"/>
      <c r="F16" s="96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6" t="s">
        <v>85</v>
      </c>
      <c r="D17" s="96"/>
      <c r="E17" s="96"/>
      <c r="F17" s="96"/>
      <c r="G17" s="13"/>
      <c r="H17" s="9" t="s">
        <v>86</v>
      </c>
      <c r="I17" s="22" t="s">
        <v>147</v>
      </c>
      <c r="J17" s="15" t="s">
        <v>146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96" t="s">
        <v>89</v>
      </c>
      <c r="D18" s="96"/>
      <c r="E18" s="96"/>
      <c r="F18" s="96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7"/>
      <c r="D19" s="97"/>
      <c r="E19" s="97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7"/>
      <c r="D24" s="97"/>
      <c r="E24" s="97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7"/>
      <c r="D26" s="97"/>
      <c r="E26" s="97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7"/>
      <c r="D27" s="97"/>
      <c r="E27" s="97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7"/>
      <c r="D29" s="97"/>
      <c r="E29" s="97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7"/>
      <c r="D30" s="97"/>
      <c r="E30" s="97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8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8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8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8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8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8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5"/>
      <c r="J63" s="95"/>
      <c r="K63" s="95"/>
      <c r="L63" s="95"/>
    </row>
    <row r="64" spans="8:12" x14ac:dyDescent="0.2">
      <c r="H64" s="5"/>
      <c r="I64" s="95"/>
      <c r="J64" s="95"/>
      <c r="K64" s="95"/>
      <c r="L64" s="95"/>
    </row>
    <row r="65" spans="8:12" x14ac:dyDescent="0.2">
      <c r="H65" s="5"/>
      <c r="I65" s="95"/>
      <c r="J65" s="95"/>
      <c r="K65" s="95"/>
      <c r="L65" s="95"/>
    </row>
    <row r="66" spans="8:12" x14ac:dyDescent="0.2">
      <c r="H66" s="5"/>
      <c r="I66" s="95"/>
      <c r="J66" s="95"/>
      <c r="K66" s="95"/>
      <c r="L66" s="95"/>
    </row>
    <row r="67" spans="8:12" x14ac:dyDescent="0.2">
      <c r="H67" s="5"/>
      <c r="I67" s="95"/>
      <c r="J67" s="95"/>
      <c r="K67" s="95"/>
      <c r="L67" s="95"/>
    </row>
    <row r="68" spans="8:12" ht="26.25" x14ac:dyDescent="0.4">
      <c r="H68" s="37"/>
      <c r="I68" s="88" t="s">
        <v>9</v>
      </c>
      <c r="J68" s="88"/>
      <c r="K68" s="88"/>
      <c r="L68" s="88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21" priority="6">
      <formula>$G3="x"</formula>
    </cfRule>
  </conditionalFormatting>
  <conditionalFormatting sqref="J48">
    <cfRule type="expression" dxfId="20" priority="3">
      <formula>$G48="x"</formula>
    </cfRule>
  </conditionalFormatting>
  <conditionalFormatting sqref="M3:T30">
    <cfRule type="expression" dxfId="19" priority="9" stopIfTrue="1">
      <formula>$L3=1</formula>
    </cfRule>
  </conditionalFormatting>
  <conditionalFormatting sqref="P48">
    <cfRule type="expression" dxfId="18" priority="1">
      <formula>$G48="x"</formula>
    </cfRule>
    <cfRule type="expression" dxfId="17" priority="2" stopIfTrue="1">
      <formula>$L48=1</formula>
    </cfRule>
  </conditionalFormatting>
  <conditionalFormatting sqref="S48">
    <cfRule type="expression" dxfId="16" priority="4">
      <formula>$G48="x"</formula>
    </cfRule>
    <cfRule type="expression" dxfId="15" priority="5" stopIfTrue="1">
      <formula>$L48=1</formula>
    </cfRule>
  </conditionalFormatting>
  <conditionalFormatting sqref="U3:AA30">
    <cfRule type="expression" dxfId="14" priority="8">
      <formula>$G3="X"</formula>
    </cfRule>
  </conditionalFormatting>
  <conditionalFormatting sqref="AC3:AI30">
    <cfRule type="expression" dxfId="13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2BE-C3FD-4C94-B8E2-7B26CF389C3B}">
  <sheetPr>
    <pageSetUpPr fitToPage="1"/>
  </sheetPr>
  <dimension ref="A1:AG70"/>
  <sheetViews>
    <sheetView tabSelected="1"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42">
        <v>2</v>
      </c>
      <c r="B2" s="143" t="str">
        <f>IF(ISNA(VLOOKUP("X",[1]Lég!$G:$H,2,FALSE)),"",VLOOKUP("X",[1]Lég!$G:$H,2,FALSE))</f>
        <v/>
      </c>
      <c r="C2" s="46"/>
      <c r="D2" s="121" t="s">
        <v>139</v>
      </c>
      <c r="E2" s="122"/>
      <c r="F2" s="122"/>
      <c r="G2" s="122"/>
      <c r="H2" s="122"/>
      <c r="I2" s="123"/>
      <c r="J2" s="47"/>
      <c r="K2" s="121" t="s">
        <v>148</v>
      </c>
      <c r="L2" s="122"/>
      <c r="M2" s="123"/>
      <c r="N2" s="2"/>
      <c r="O2" s="144" t="s">
        <v>127</v>
      </c>
      <c r="P2" s="145"/>
      <c r="Q2" s="145"/>
      <c r="R2" s="145"/>
      <c r="S2" s="146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42"/>
      <c r="B3" s="143"/>
      <c r="C3" s="46"/>
      <c r="D3" s="124"/>
      <c r="E3" s="125"/>
      <c r="F3" s="125"/>
      <c r="G3" s="125"/>
      <c r="H3" s="125"/>
      <c r="I3" s="126"/>
      <c r="J3" s="47"/>
      <c r="K3" s="124"/>
      <c r="L3" s="125"/>
      <c r="M3" s="126"/>
      <c r="N3" s="2"/>
      <c r="O3" s="147" t="s">
        <v>128</v>
      </c>
      <c r="P3" s="148"/>
      <c r="Q3" s="148"/>
      <c r="R3" s="148"/>
      <c r="S3" s="149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7"/>
      <c r="P4" s="148"/>
      <c r="Q4" s="148"/>
      <c r="R4" s="148"/>
      <c r="S4" s="149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21" t="s">
        <v>147</v>
      </c>
      <c r="C5" s="122"/>
      <c r="D5" s="122"/>
      <c r="E5" s="122"/>
      <c r="F5" s="123"/>
      <c r="G5" s="49"/>
      <c r="H5" s="121"/>
      <c r="I5" s="123"/>
      <c r="J5" s="50"/>
      <c r="K5" s="127" t="s">
        <v>149</v>
      </c>
      <c r="L5" s="128"/>
      <c r="M5" s="128"/>
      <c r="N5" s="129"/>
      <c r="O5" s="133" t="s">
        <v>138</v>
      </c>
      <c r="P5" s="134"/>
      <c r="Q5" s="134"/>
      <c r="R5" s="134"/>
      <c r="S5" s="135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4"/>
      <c r="C6" s="125"/>
      <c r="D6" s="125"/>
      <c r="E6" s="125"/>
      <c r="F6" s="126"/>
      <c r="G6" s="51"/>
      <c r="H6" s="124"/>
      <c r="I6" s="126"/>
      <c r="J6" s="50"/>
      <c r="K6" s="130"/>
      <c r="L6" s="131"/>
      <c r="M6" s="131"/>
      <c r="N6" s="132"/>
      <c r="O6" s="136" t="s">
        <v>129</v>
      </c>
      <c r="P6" s="137"/>
      <c r="Q6" s="137"/>
      <c r="R6" s="137"/>
      <c r="S6" s="138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9" t="s">
        <v>140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1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19" t="s">
        <v>141</v>
      </c>
      <c r="F9" s="119"/>
      <c r="G9" s="119"/>
      <c r="H9" s="119"/>
      <c r="I9" s="119"/>
      <c r="J9" s="119"/>
      <c r="K9" s="61"/>
      <c r="L9" s="119"/>
      <c r="M9" s="119"/>
      <c r="N9" s="119"/>
      <c r="O9" s="119"/>
      <c r="P9" s="119"/>
      <c r="Q9" s="120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11" t="s">
        <v>143</v>
      </c>
      <c r="F10" s="111"/>
      <c r="G10" s="111"/>
      <c r="H10" s="111"/>
      <c r="I10" s="111"/>
      <c r="J10" s="111"/>
      <c r="K10" s="61"/>
      <c r="L10" s="111"/>
      <c r="M10" s="111"/>
      <c r="N10" s="111"/>
      <c r="O10" s="111"/>
      <c r="P10" s="111"/>
      <c r="Q10" s="112"/>
      <c r="R10" s="65"/>
      <c r="S10" s="63" t="str">
        <f t="shared" ref="S10:S13" si="0"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11" t="s">
        <v>144</v>
      </c>
      <c r="F11" s="111"/>
      <c r="G11" s="111"/>
      <c r="H11" s="111"/>
      <c r="I11" s="111"/>
      <c r="J11" s="111"/>
      <c r="K11" s="61"/>
      <c r="L11" s="111"/>
      <c r="M11" s="111"/>
      <c r="N11" s="111"/>
      <c r="O11" s="111"/>
      <c r="P11" s="111"/>
      <c r="Q11" s="112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114</v>
      </c>
      <c r="E12" s="111" t="s">
        <v>145</v>
      </c>
      <c r="F12" s="111"/>
      <c r="G12" s="111"/>
      <c r="H12" s="111"/>
      <c r="I12" s="111"/>
      <c r="J12" s="111"/>
      <c r="K12" s="61"/>
      <c r="L12" s="111"/>
      <c r="M12" s="111"/>
      <c r="N12" s="111"/>
      <c r="O12" s="111"/>
      <c r="P12" s="111"/>
      <c r="Q12" s="112"/>
      <c r="R12" s="65"/>
      <c r="S12" s="63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86</v>
      </c>
      <c r="E13" s="113" t="s">
        <v>142</v>
      </c>
      <c r="F13" s="113"/>
      <c r="G13" s="113"/>
      <c r="H13" s="113"/>
      <c r="I13" s="113"/>
      <c r="J13" s="113"/>
      <c r="K13" s="67"/>
      <c r="L13" s="113"/>
      <c r="M13" s="113"/>
      <c r="N13" s="113"/>
      <c r="O13" s="113"/>
      <c r="P13" s="113"/>
      <c r="Q13" s="114"/>
      <c r="R13" s="68"/>
      <c r="S13" s="69" t="str">
        <f t="shared" si="0"/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16"/>
      <c r="C16" s="116"/>
      <c r="D16" s="55"/>
      <c r="E16" s="117"/>
      <c r="F16" s="117"/>
      <c r="G16" s="117"/>
      <c r="H16" s="117"/>
      <c r="I16" s="117"/>
      <c r="J16" s="117"/>
      <c r="K16" s="118" t="s">
        <v>132</v>
      </c>
      <c r="L16" s="118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03"/>
      <c r="C17" s="3"/>
      <c r="D17" s="104">
        <v>2</v>
      </c>
      <c r="E17" s="110" t="str">
        <f>VLOOKUP(D17,$B$9:$J$13,4,FALSE)</f>
        <v>Eliana Ependa</v>
      </c>
      <c r="F17" s="100"/>
      <c r="G17" s="100"/>
      <c r="H17" s="100"/>
      <c r="I17" s="101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07">
        <v>4</v>
      </c>
      <c r="O17" s="110" t="str">
        <f>VLOOKUP(N17,$B$9:$J$13,4,FALSE)</f>
        <v>Elisabeth Fortier</v>
      </c>
      <c r="P17" s="100"/>
      <c r="Q17" s="100"/>
      <c r="R17" s="100"/>
      <c r="S17" s="101"/>
      <c r="U17" s="99" t="str">
        <f>IF(OR(K17="",L17=""),"",(COUNTIF(J17:J19,"V")*3)+(COUNTIF(J17:J19,"P")*1)+(COUNTIF(J17:J19,"VS")*1))</f>
        <v/>
      </c>
      <c r="V17" s="9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03"/>
      <c r="C18" s="3"/>
      <c r="D18" s="105"/>
      <c r="E18" s="110" t="str">
        <f>IF(VLOOKUP(D17,$B$9:$Q$13,11,FALSE)="","",VLOOKUP(D17,$B$9:$Q$13,11,FALSE))</f>
        <v/>
      </c>
      <c r="F18" s="100"/>
      <c r="G18" s="100"/>
      <c r="H18" s="100"/>
      <c r="I18" s="101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08"/>
      <c r="O18" s="110" t="str">
        <f>IF(VLOOKUP(N17,$B$9:$Q$13,11,FALSE)="","",VLOOKUP(N17,$B$9:$Q$13,11,FALSE))</f>
        <v/>
      </c>
      <c r="P18" s="100"/>
      <c r="Q18" s="100"/>
      <c r="R18" s="100"/>
      <c r="S18" s="101"/>
      <c r="U18" s="99"/>
      <c r="V18" s="9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03"/>
      <c r="C19" s="3"/>
      <c r="D19" s="106"/>
      <c r="E19" s="102" t="str">
        <f>IF(VLOOKUP(D17,$B$9:$D$13,3,FALSE)="","",VLOOKUP((VLOOKUP(D17,$B$9:$D$13,3,FALSE)),Lég!$H$3:$J$30,3,FALSE))</f>
        <v>JEAN-RAIMBAULT</v>
      </c>
      <c r="F19" s="102"/>
      <c r="G19" s="102"/>
      <c r="H19" s="102"/>
      <c r="I19" s="102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09"/>
      <c r="O19" s="102" t="str">
        <f>IF(VLOOKUP(N17,$B$9:$D$13,3,FALSE)="","",VLOOKUP((VLOOKUP(N17,$B$9:$D$13,3,FALSE)),Lég!$H$3:$J$30,3,FALSE))</f>
        <v xml:space="preserve">TANDEM </v>
      </c>
      <c r="P19" s="102"/>
      <c r="Q19" s="102"/>
      <c r="R19" s="102"/>
      <c r="S19" s="102"/>
      <c r="U19" s="99"/>
      <c r="V19" s="9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03"/>
      <c r="C21" s="3"/>
      <c r="D21" s="104">
        <v>3</v>
      </c>
      <c r="E21" s="100" t="str">
        <f>VLOOKUP(D21,$B$9:$J$13,4,FALSE)</f>
        <v>Sarah Beaulieu</v>
      </c>
      <c r="F21" s="100"/>
      <c r="G21" s="100"/>
      <c r="H21" s="100"/>
      <c r="I21" s="101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07">
        <v>5</v>
      </c>
      <c r="O21" s="100" t="str">
        <f>VLOOKUP(N21,$B$9:$J$13,4,FALSE)</f>
        <v>Anaïs Champagne</v>
      </c>
      <c r="P21" s="100"/>
      <c r="Q21" s="100"/>
      <c r="R21" s="100"/>
      <c r="S21" s="101"/>
      <c r="U21" s="99" t="str">
        <f>IF(OR(K21="",L21=""),"",(COUNTIF(J21:J23,"V")*3)+(COUNTIF(J21:J23,"P")*1)+(COUNTIF(J21:J23,"VS")*1))</f>
        <v/>
      </c>
      <c r="V21" s="9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03"/>
      <c r="C22" s="3"/>
      <c r="D22" s="105"/>
      <c r="E22" s="100" t="str">
        <f>IF(VLOOKUP(D21,$B$9:$Q$13,11,FALSE)="","",VLOOKUP(D21,$B$9:$Q$13,11,FALSE))</f>
        <v/>
      </c>
      <c r="F22" s="100"/>
      <c r="G22" s="100"/>
      <c r="H22" s="100"/>
      <c r="I22" s="101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08"/>
      <c r="O22" s="100" t="str">
        <f>IF(VLOOKUP(N21,$B$9:$Q$13,11,FALSE)="","",VLOOKUP(N21,$B$9:$Q$13,11,FALSE))</f>
        <v/>
      </c>
      <c r="P22" s="100"/>
      <c r="Q22" s="100"/>
      <c r="R22" s="100"/>
      <c r="S22" s="101"/>
      <c r="U22" s="99"/>
      <c r="V22" s="9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03"/>
      <c r="C23" s="3"/>
      <c r="D23" s="106"/>
      <c r="E23" s="102" t="str">
        <f>IF(VLOOKUP(D21,$B$9:$D$13,3,FALSE)="","",VLOOKUP((VLOOKUP(D21,$B$9:$D$13,3,FALSE)),Lég!$H$3:$J$30,3,FALSE))</f>
        <v>JEAN-RAIMBAULT</v>
      </c>
      <c r="F23" s="102"/>
      <c r="G23" s="102"/>
      <c r="H23" s="102"/>
      <c r="I23" s="102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09"/>
      <c r="O23" s="102" t="str">
        <f>IF(VLOOKUP(N21,$B$9:$D$13,3,FALSE)="","",VLOOKUP((VLOOKUP(N21,$B$9:$D$13,3,FALSE)),Lég!$H$3:$J$30,3,FALSE))</f>
        <v>DU BOSQUET</v>
      </c>
      <c r="P23" s="102"/>
      <c r="Q23" s="102"/>
      <c r="R23" s="102"/>
      <c r="S23" s="102"/>
      <c r="U23" s="99"/>
      <c r="V23" s="9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03"/>
      <c r="C25" s="3"/>
      <c r="D25" s="104">
        <v>1</v>
      </c>
      <c r="E25" s="100" t="str">
        <f>VLOOKUP(D25,$B$9:$J$13,4,FALSE)</f>
        <v>Alissia Breton</v>
      </c>
      <c r="F25" s="100"/>
      <c r="G25" s="100"/>
      <c r="H25" s="100"/>
      <c r="I25" s="101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07">
        <v>4</v>
      </c>
      <c r="O25" s="100" t="str">
        <f>VLOOKUP(N25,$B$9:$J$13,4,FALSE)</f>
        <v>Elisabeth Fortier</v>
      </c>
      <c r="P25" s="100"/>
      <c r="Q25" s="100"/>
      <c r="R25" s="100"/>
      <c r="S25" s="101"/>
      <c r="U25" s="99" t="str">
        <f>IF(OR(K25="",L25=""),"",(COUNTIF(J25:J27,"V")*3)+(COUNTIF(J25:J27,"P")*1)+(COUNTIF(J25:J27,"VS")*1))</f>
        <v/>
      </c>
      <c r="V25" s="9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03"/>
      <c r="C26" s="3"/>
      <c r="D26" s="105"/>
      <c r="E26" s="100" t="str">
        <f>IF(VLOOKUP(D25,$B$9:$Q$13,11,FALSE)="","",VLOOKUP(D25,$B$9:$Q$13,11,FALSE))</f>
        <v/>
      </c>
      <c r="F26" s="100"/>
      <c r="G26" s="100"/>
      <c r="H26" s="100"/>
      <c r="I26" s="101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08"/>
      <c r="O26" s="100" t="str">
        <f>IF(VLOOKUP(N25,$B$9:$Q$13,11,FALSE)="","",VLOOKUP(N25,$B$9:$Q$13,11,FALSE))</f>
        <v/>
      </c>
      <c r="P26" s="100"/>
      <c r="Q26" s="100"/>
      <c r="R26" s="100"/>
      <c r="S26" s="101"/>
      <c r="U26" s="99"/>
      <c r="V26" s="9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03"/>
      <c r="C27" s="3"/>
      <c r="D27" s="106"/>
      <c r="E27" s="102" t="str">
        <f>IF(VLOOKUP(D25,$B$9:$D$13,3,FALSE)="","",VLOOKUP((VLOOKUP(D25,$B$9:$D$13,3,FALSE)),Lég!$H$3:$J$30,3,FALSE))</f>
        <v>DU BOSQUET</v>
      </c>
      <c r="F27" s="102"/>
      <c r="G27" s="102"/>
      <c r="H27" s="102"/>
      <c r="I27" s="102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09"/>
      <c r="O27" s="102" t="str">
        <f>IF(VLOOKUP(N25,$B$9:$D$13,3,FALSE)="","",VLOOKUP((VLOOKUP(N25,$B$9:$D$13,3,FALSE)),Lég!$H$3:$J$30,3,FALSE))</f>
        <v xml:space="preserve">TANDEM </v>
      </c>
      <c r="P27" s="102"/>
      <c r="Q27" s="102"/>
      <c r="R27" s="102"/>
      <c r="S27" s="102"/>
      <c r="U27" s="99"/>
      <c r="V27" s="9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03"/>
      <c r="C29" s="3"/>
      <c r="D29" s="104">
        <v>2</v>
      </c>
      <c r="E29" s="100" t="str">
        <f>VLOOKUP(D29,$B$9:$J$13,4,FALSE)</f>
        <v>Eliana Ependa</v>
      </c>
      <c r="F29" s="100"/>
      <c r="G29" s="100"/>
      <c r="H29" s="100"/>
      <c r="I29" s="101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07">
        <v>5</v>
      </c>
      <c r="O29" s="100" t="str">
        <f>VLOOKUP(N29,$B$9:$J$13,4,FALSE)</f>
        <v>Anaïs Champagne</v>
      </c>
      <c r="P29" s="100"/>
      <c r="Q29" s="100"/>
      <c r="R29" s="100"/>
      <c r="S29" s="101"/>
      <c r="U29" s="99" t="str">
        <f>IF(OR(K29="",L29=""),"",(COUNTIF(J29:J31,"V")*3)+(COUNTIF(J29:J31,"P")*1)+(COUNTIF(J29:J31,"VS")*1))</f>
        <v/>
      </c>
      <c r="V29" s="9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03"/>
      <c r="C30" s="3"/>
      <c r="D30" s="105"/>
      <c r="E30" s="100" t="str">
        <f>IF(VLOOKUP(D29,$B$9:$Q$13,11,FALSE)="","",VLOOKUP(D29,$B$9:$Q$13,11,FALSE))</f>
        <v/>
      </c>
      <c r="F30" s="100"/>
      <c r="G30" s="100"/>
      <c r="H30" s="100"/>
      <c r="I30" s="101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08"/>
      <c r="O30" s="100" t="str">
        <f>IF(VLOOKUP(N29,$B$9:$Q$13,11,FALSE)="","",VLOOKUP(N29,$B$9:$Q$13,11,FALSE))</f>
        <v/>
      </c>
      <c r="P30" s="100"/>
      <c r="Q30" s="100"/>
      <c r="R30" s="100"/>
      <c r="S30" s="101"/>
      <c r="U30" s="99"/>
      <c r="V30" s="9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03"/>
      <c r="C31" s="3"/>
      <c r="D31" s="106"/>
      <c r="E31" s="102" t="str">
        <f>IF(VLOOKUP(D29,$B$9:$D$13,3,FALSE)="","",VLOOKUP((VLOOKUP(D29,$B$9:$D$13,3,FALSE)),Lég!$H$3:$J$30,3,FALSE))</f>
        <v>JEAN-RAIMBAULT</v>
      </c>
      <c r="F31" s="102"/>
      <c r="G31" s="102"/>
      <c r="H31" s="102"/>
      <c r="I31" s="102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09"/>
      <c r="O31" s="102" t="str">
        <f>IF(VLOOKUP(N29,$B$9:$D$13,3,FALSE)="","",VLOOKUP((VLOOKUP(N29,$B$9:$D$13,3,FALSE)),Lég!$H$3:$J$30,3,FALSE))</f>
        <v>DU BOSQUET</v>
      </c>
      <c r="P31" s="102"/>
      <c r="Q31" s="102"/>
      <c r="R31" s="102"/>
      <c r="S31" s="102"/>
      <c r="U31" s="99"/>
      <c r="V31" s="9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03"/>
      <c r="C33" s="3"/>
      <c r="D33" s="104">
        <v>1</v>
      </c>
      <c r="E33" s="100" t="str">
        <f>VLOOKUP(D33,$B$9:$J$13,4,FALSE)</f>
        <v>Alissia Breton</v>
      </c>
      <c r="F33" s="100"/>
      <c r="G33" s="100"/>
      <c r="H33" s="100"/>
      <c r="I33" s="101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07">
        <v>3</v>
      </c>
      <c r="O33" s="100" t="str">
        <f>VLOOKUP(N33,$B$9:$J$13,4,FALSE)</f>
        <v>Sarah Beaulieu</v>
      </c>
      <c r="P33" s="100"/>
      <c r="Q33" s="100"/>
      <c r="R33" s="100"/>
      <c r="S33" s="101"/>
      <c r="U33" s="99" t="str">
        <f>IF(OR(K33="",L33=""),"",(COUNTIF(J33:J35,"V")*3)+(COUNTIF(J33:J35,"P")*1)+(COUNTIF(J33:J35,"VS")*1))</f>
        <v/>
      </c>
      <c r="V33" s="9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03"/>
      <c r="C34" s="3"/>
      <c r="D34" s="105"/>
      <c r="E34" s="100" t="str">
        <f>IF(VLOOKUP(D33,$B$9:$Q$13,11,FALSE)="","",VLOOKUP(D33,$B$9:$Q$13,11,FALSE))</f>
        <v/>
      </c>
      <c r="F34" s="100"/>
      <c r="G34" s="100"/>
      <c r="H34" s="100"/>
      <c r="I34" s="101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08"/>
      <c r="O34" s="100" t="str">
        <f>IF(VLOOKUP(N33,$B$9:$Q$13,11,FALSE)="","",VLOOKUP(N33,$B$9:$Q$13,11,FALSE))</f>
        <v/>
      </c>
      <c r="P34" s="100"/>
      <c r="Q34" s="100"/>
      <c r="R34" s="100"/>
      <c r="S34" s="101"/>
      <c r="U34" s="99"/>
      <c r="V34" s="9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03"/>
      <c r="C35" s="3"/>
      <c r="D35" s="106"/>
      <c r="E35" s="102" t="str">
        <f>IF(VLOOKUP(D33,$B$9:$D$13,3,FALSE)="","",VLOOKUP((VLOOKUP(D33,$B$9:$D$13,3,FALSE)),Lég!$H$3:$J$30,3,FALSE))</f>
        <v>DU BOSQUET</v>
      </c>
      <c r="F35" s="102"/>
      <c r="G35" s="102"/>
      <c r="H35" s="102"/>
      <c r="I35" s="102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09"/>
      <c r="O35" s="102" t="str">
        <f>IF(VLOOKUP(N33,$B$9:$D$13,3,FALSE)="","",VLOOKUP((VLOOKUP(N33,$B$9:$D$13,3,FALSE)),Lég!$H$3:$J$30,3,FALSE))</f>
        <v>JEAN-RAIMBAULT</v>
      </c>
      <c r="P35" s="102"/>
      <c r="Q35" s="102"/>
      <c r="R35" s="102"/>
      <c r="S35" s="102"/>
      <c r="U35" s="99"/>
      <c r="V35" s="9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03"/>
      <c r="C37" s="3"/>
      <c r="D37" s="104">
        <v>4</v>
      </c>
      <c r="E37" s="100" t="str">
        <f>VLOOKUP(D37,$B$9:$J$13,4,FALSE)</f>
        <v>Elisabeth Fortier</v>
      </c>
      <c r="F37" s="100"/>
      <c r="G37" s="100"/>
      <c r="H37" s="100"/>
      <c r="I37" s="101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07">
        <v>5</v>
      </c>
      <c r="O37" s="100" t="str">
        <f>VLOOKUP(N37,$B$9:$J$13,4,FALSE)</f>
        <v>Anaïs Champagne</v>
      </c>
      <c r="P37" s="100"/>
      <c r="Q37" s="100"/>
      <c r="R37" s="100"/>
      <c r="S37" s="101"/>
      <c r="U37" s="99" t="str">
        <f>IF(OR(K37="",L37=""),"",(COUNTIF(J37:J39,"V")*3)+(COUNTIF(J37:J39,"P")*1)+(COUNTIF(J37:J39,"VS")*1))</f>
        <v/>
      </c>
      <c r="V37" s="9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03"/>
      <c r="C38" s="3"/>
      <c r="D38" s="105"/>
      <c r="E38" s="100" t="str">
        <f>IF(VLOOKUP(D37,$B$9:$Q$13,11,FALSE)="","",VLOOKUP(D37,$B$9:$Q$13,11,FALSE))</f>
        <v/>
      </c>
      <c r="F38" s="100"/>
      <c r="G38" s="100"/>
      <c r="H38" s="100"/>
      <c r="I38" s="101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08"/>
      <c r="O38" s="100" t="str">
        <f>IF(VLOOKUP(N37,$B$9:$Q$13,11,FALSE)="","",VLOOKUP(N37,$B$9:$Q$13,11,FALSE))</f>
        <v/>
      </c>
      <c r="P38" s="100"/>
      <c r="Q38" s="100"/>
      <c r="R38" s="100"/>
      <c r="S38" s="101"/>
      <c r="U38" s="99"/>
      <c r="V38" s="9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03"/>
      <c r="C39" s="3"/>
      <c r="D39" s="106"/>
      <c r="E39" s="102" t="str">
        <f>IF(VLOOKUP(D37,$B$9:$D$13,3,FALSE)="","",VLOOKUP((VLOOKUP(D37,$B$9:$D$13,3,FALSE)),Lég!$H$3:$J$30,3,FALSE))</f>
        <v xml:space="preserve">TANDEM </v>
      </c>
      <c r="F39" s="102"/>
      <c r="G39" s="102"/>
      <c r="H39" s="102"/>
      <c r="I39" s="102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09"/>
      <c r="O39" s="102" t="str">
        <f>IF(VLOOKUP(N37,$B$9:$D$13,3,FALSE)="","",VLOOKUP((VLOOKUP(N37,$B$9:$D$13,3,FALSE)),Lég!$H$3:$J$30,3,FALSE))</f>
        <v>DU BOSQUET</v>
      </c>
      <c r="P39" s="102"/>
      <c r="Q39" s="102"/>
      <c r="R39" s="102"/>
      <c r="S39" s="102"/>
      <c r="U39" s="99"/>
      <c r="V39" s="9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03"/>
      <c r="C41" s="3"/>
      <c r="D41" s="104">
        <v>2</v>
      </c>
      <c r="E41" s="100" t="str">
        <f>VLOOKUP(D41,$B$9:$J$13,4,FALSE)</f>
        <v>Eliana Ependa</v>
      </c>
      <c r="F41" s="100"/>
      <c r="G41" s="100"/>
      <c r="H41" s="100"/>
      <c r="I41" s="101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07">
        <v>3</v>
      </c>
      <c r="O41" s="100" t="str">
        <f>VLOOKUP(N41,$B$9:$J$13,4,FALSE)</f>
        <v>Sarah Beaulieu</v>
      </c>
      <c r="P41" s="100"/>
      <c r="Q41" s="100"/>
      <c r="R41" s="100"/>
      <c r="S41" s="101"/>
      <c r="U41" s="99" t="str">
        <f>IF(OR(K41="",L41=""),"",(COUNTIF(J41:J43,"V")*3)+(COUNTIF(J41:J43,"P")*1)+(COUNTIF(J41:J43,"VS")*1))</f>
        <v/>
      </c>
      <c r="V41" s="9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03"/>
      <c r="C42" s="3"/>
      <c r="D42" s="105"/>
      <c r="E42" s="100" t="str">
        <f>IF(VLOOKUP(D41,$B$9:$Q$13,11,FALSE)="","",VLOOKUP(D41,$B$9:$Q$13,11,FALSE))</f>
        <v/>
      </c>
      <c r="F42" s="100"/>
      <c r="G42" s="100"/>
      <c r="H42" s="100"/>
      <c r="I42" s="101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08"/>
      <c r="O42" s="100" t="str">
        <f>IF(VLOOKUP(N41,$B$9:$Q$13,11,FALSE)="","",VLOOKUP(N41,$B$9:$Q$13,11,FALSE))</f>
        <v/>
      </c>
      <c r="P42" s="100"/>
      <c r="Q42" s="100"/>
      <c r="R42" s="100"/>
      <c r="S42" s="101"/>
      <c r="U42" s="99"/>
      <c r="V42" s="99"/>
      <c r="AG42" s="81"/>
    </row>
    <row r="43" spans="1:33" s="82" customFormat="1" ht="15.75" x14ac:dyDescent="0.2">
      <c r="A43" s="81"/>
      <c r="B43" s="103"/>
      <c r="C43" s="3"/>
      <c r="D43" s="106"/>
      <c r="E43" s="102" t="str">
        <f>IF(VLOOKUP(D41,$B$9:$D$13,3,FALSE)="","",VLOOKUP((VLOOKUP(D41,$B$9:$D$13,3,FALSE)),Lég!$H$3:$J$30,3,FALSE))</f>
        <v>JEAN-RAIMBAULT</v>
      </c>
      <c r="F43" s="102"/>
      <c r="G43" s="102"/>
      <c r="H43" s="102"/>
      <c r="I43" s="102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09"/>
      <c r="O43" s="102" t="str">
        <f>IF(VLOOKUP(N41,$B$9:$D$13,3,FALSE)="","",VLOOKUP((VLOOKUP(N41,$B$9:$D$13,3,FALSE)),Lég!$H$3:$J$30,3,FALSE))</f>
        <v>JEAN-RAIMBAULT</v>
      </c>
      <c r="P43" s="102"/>
      <c r="Q43" s="102"/>
      <c r="R43" s="102"/>
      <c r="S43" s="102"/>
      <c r="U43" s="99"/>
      <c r="V43" s="9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03"/>
      <c r="C45" s="3"/>
      <c r="D45" s="104">
        <v>1</v>
      </c>
      <c r="E45" s="100" t="str">
        <f>VLOOKUP(D45,$B$9:$J$13,4,FALSE)</f>
        <v>Alissia Breton</v>
      </c>
      <c r="F45" s="100"/>
      <c r="G45" s="100"/>
      <c r="H45" s="100"/>
      <c r="I45" s="101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07">
        <v>5</v>
      </c>
      <c r="O45" s="100" t="str">
        <f>VLOOKUP(N45,$B$9:$J$13,4,FALSE)</f>
        <v>Anaïs Champagne</v>
      </c>
      <c r="P45" s="100"/>
      <c r="Q45" s="100"/>
      <c r="R45" s="100"/>
      <c r="S45" s="101"/>
      <c r="U45" s="99" t="str">
        <f>IF(OR(K45="",L45=""),"",(COUNTIF(J45:J47,"V")*3)+(COUNTIF(J45:J47,"P")*1)+(COUNTIF(J45:J47,"VS")*1))</f>
        <v/>
      </c>
      <c r="V45" s="9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03"/>
      <c r="C46" s="3"/>
      <c r="D46" s="105"/>
      <c r="E46" s="100" t="str">
        <f>IF(VLOOKUP(D45,$B$9:$Q$13,11,FALSE)="","",VLOOKUP(D45,$B$9:$Q$13,11,FALSE))</f>
        <v/>
      </c>
      <c r="F46" s="100"/>
      <c r="G46" s="100"/>
      <c r="H46" s="100"/>
      <c r="I46" s="101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08"/>
      <c r="O46" s="100" t="str">
        <f>IF(VLOOKUP(N45,$B$9:$Q$13,11,FALSE)="","",VLOOKUP(N45,$B$9:$Q$13,11,FALSE))</f>
        <v/>
      </c>
      <c r="P46" s="100"/>
      <c r="Q46" s="100"/>
      <c r="R46" s="100"/>
      <c r="S46" s="101"/>
      <c r="U46" s="99"/>
      <c r="V46" s="99"/>
      <c r="AG46" s="81"/>
    </row>
    <row r="47" spans="1:33" s="82" customFormat="1" ht="15.75" x14ac:dyDescent="0.2">
      <c r="A47" s="81"/>
      <c r="B47" s="103"/>
      <c r="C47" s="3"/>
      <c r="D47" s="106"/>
      <c r="E47" s="102" t="str">
        <f>IF(VLOOKUP(D45,$B$9:$D$13,3,FALSE)="","",VLOOKUP((VLOOKUP(D45,$B$9:$D$13,3,FALSE)),Lég!$H$3:$J$30,3,FALSE))</f>
        <v>DU BOSQUET</v>
      </c>
      <c r="F47" s="102"/>
      <c r="G47" s="102"/>
      <c r="H47" s="102"/>
      <c r="I47" s="102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09"/>
      <c r="O47" s="102" t="str">
        <f>IF(VLOOKUP(N45,$B$9:$D$13,3,FALSE)="","",VLOOKUP((VLOOKUP(N45,$B$9:$D$13,3,FALSE)),Lég!$H$3:$J$30,3,FALSE))</f>
        <v>DU BOSQUET</v>
      </c>
      <c r="P47" s="102"/>
      <c r="Q47" s="102"/>
      <c r="R47" s="102"/>
      <c r="S47" s="102"/>
      <c r="U47" s="99"/>
      <c r="V47" s="9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03"/>
      <c r="C49" s="3"/>
      <c r="D49" s="104">
        <v>3</v>
      </c>
      <c r="E49" s="100" t="str">
        <f>VLOOKUP(D49,$B$9:$J$13,4,FALSE)</f>
        <v>Sarah Beaulieu</v>
      </c>
      <c r="F49" s="100"/>
      <c r="G49" s="100"/>
      <c r="H49" s="100"/>
      <c r="I49" s="101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07">
        <v>4</v>
      </c>
      <c r="O49" s="100" t="str">
        <f>VLOOKUP(N49,$B$9:$J$13,4,FALSE)</f>
        <v>Elisabeth Fortier</v>
      </c>
      <c r="P49" s="100"/>
      <c r="Q49" s="100"/>
      <c r="R49" s="100"/>
      <c r="S49" s="101"/>
      <c r="U49" s="99" t="str">
        <f>IF(OR(K49="",L49=""),"",(COUNTIF(J49:J51,"V")*3)+(COUNTIF(J49:J51,"P")*1)+(COUNTIF(J49:J51,"VS")*1))</f>
        <v/>
      </c>
      <c r="V49" s="9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03"/>
      <c r="C50" s="3"/>
      <c r="D50" s="105"/>
      <c r="E50" s="100" t="str">
        <f>IF(VLOOKUP(D49,$B$9:$Q$13,11,FALSE)="","",VLOOKUP(D49,$B$9:$Q$13,11,FALSE))</f>
        <v/>
      </c>
      <c r="F50" s="100"/>
      <c r="G50" s="100"/>
      <c r="H50" s="100"/>
      <c r="I50" s="101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08"/>
      <c r="O50" s="100" t="str">
        <f>IF(VLOOKUP(N49,$B$9:$Q$13,11,FALSE)="","",VLOOKUP(N49,$B$9:$Q$13,11,FALSE))</f>
        <v/>
      </c>
      <c r="P50" s="100"/>
      <c r="Q50" s="100"/>
      <c r="R50" s="100"/>
      <c r="S50" s="101"/>
      <c r="U50" s="99"/>
      <c r="V50" s="99"/>
      <c r="AG50" s="81"/>
    </row>
    <row r="51" spans="1:33" s="82" customFormat="1" ht="15.75" x14ac:dyDescent="0.2">
      <c r="A51" s="81"/>
      <c r="B51" s="103"/>
      <c r="C51" s="3"/>
      <c r="D51" s="106"/>
      <c r="E51" s="102" t="str">
        <f>IF(VLOOKUP(D49,$B$9:$D$13,3,FALSE)="","",VLOOKUP((VLOOKUP(D49,$B$9:$D$13,3,FALSE)),Lég!$H$3:$J$30,3,FALSE))</f>
        <v>JEAN-RAIMBAULT</v>
      </c>
      <c r="F51" s="102"/>
      <c r="G51" s="102"/>
      <c r="H51" s="102"/>
      <c r="I51" s="102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09"/>
      <c r="O51" s="102" t="str">
        <f>IF(VLOOKUP(N49,$B$9:$D$13,3,FALSE)="","",VLOOKUP((VLOOKUP(N49,$B$9:$D$13,3,FALSE)),Lég!$H$3:$J$30,3,FALSE))</f>
        <v xml:space="preserve">TANDEM </v>
      </c>
      <c r="P51" s="102"/>
      <c r="Q51" s="102"/>
      <c r="R51" s="102"/>
      <c r="S51" s="102"/>
      <c r="U51" s="99"/>
      <c r="V51" s="9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03"/>
      <c r="C53" s="3"/>
      <c r="D53" s="104">
        <v>1</v>
      </c>
      <c r="E53" s="100" t="str">
        <f>VLOOKUP(D53,$B$9:$J$13,4,FALSE)</f>
        <v>Alissia Breton</v>
      </c>
      <c r="F53" s="100"/>
      <c r="G53" s="100"/>
      <c r="H53" s="100"/>
      <c r="I53" s="101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07">
        <v>2</v>
      </c>
      <c r="O53" s="100" t="str">
        <f>VLOOKUP(N53,$B$9:$J$13,4,FALSE)</f>
        <v>Eliana Ependa</v>
      </c>
      <c r="P53" s="100"/>
      <c r="Q53" s="100"/>
      <c r="R53" s="100"/>
      <c r="S53" s="101"/>
      <c r="U53" s="99" t="str">
        <f>IF(OR(K53="",L53=""),"",(COUNTIF(J53:J55,"V")*3)+(COUNTIF(J53:J55,"P")*1)+(COUNTIF(J53:J55,"VS")*1))</f>
        <v/>
      </c>
      <c r="V53" s="9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03"/>
      <c r="C54" s="3"/>
      <c r="D54" s="105"/>
      <c r="E54" s="100" t="str">
        <f>IF(VLOOKUP(D53,$B$9:$Q$13,11,FALSE)="","",VLOOKUP(D53,$B$9:$Q$13,11,FALSE))</f>
        <v/>
      </c>
      <c r="F54" s="100"/>
      <c r="G54" s="100"/>
      <c r="H54" s="100"/>
      <c r="I54" s="101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08"/>
      <c r="O54" s="100" t="str">
        <f>IF(VLOOKUP(N53,$B$9:$Q$13,11,FALSE)="","",VLOOKUP(N53,$B$9:$Q$13,11,FALSE))</f>
        <v/>
      </c>
      <c r="P54" s="100"/>
      <c r="Q54" s="100"/>
      <c r="R54" s="100"/>
      <c r="S54" s="101"/>
      <c r="U54" s="99"/>
      <c r="V54" s="99"/>
      <c r="AG54" s="81"/>
    </row>
    <row r="55" spans="1:33" s="82" customFormat="1" ht="15.75" x14ac:dyDescent="0.2">
      <c r="A55" s="81"/>
      <c r="B55" s="103"/>
      <c r="C55" s="3"/>
      <c r="D55" s="106"/>
      <c r="E55" s="102" t="str">
        <f>IF(VLOOKUP(D53,$B$9:$D$13,3,FALSE)="","",VLOOKUP((VLOOKUP(D53,$B$9:$D$13,3,FALSE)),Lég!$H$3:$J$30,3,FALSE))</f>
        <v>DU BOSQUET</v>
      </c>
      <c r="F55" s="102"/>
      <c r="G55" s="102"/>
      <c r="H55" s="102"/>
      <c r="I55" s="102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09"/>
      <c r="O55" s="102" t="str">
        <f>IF(VLOOKUP(N53,$B$9:$D$13,3,FALSE)="","",VLOOKUP((VLOOKUP(N53,$B$9:$D$13,3,FALSE)),Lég!$H$3:$J$30,3,FALSE))</f>
        <v>JEAN-RAIMBAULT</v>
      </c>
      <c r="P55" s="102"/>
      <c r="Q55" s="102"/>
      <c r="R55" s="102"/>
      <c r="S55" s="102"/>
      <c r="U55" s="99"/>
      <c r="V55" s="9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2" priority="8">
      <formula>B2=VLOOKUP("X2",$A$9:$J$13,5,FALSE)</formula>
    </cfRule>
  </conditionalFormatting>
  <conditionalFormatting sqref="B5:F6">
    <cfRule type="expression" dxfId="1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" priority="6">
      <formula>B1=VLOOKUP("X4",$A$9:$J$13,5,FALSE)</formula>
    </cfRule>
    <cfRule type="expression" dxfId="9" priority="7">
      <formula>B1=VLOOKUP("X3",$A$9:$J$13,5,FALSE)</formula>
    </cfRule>
    <cfRule type="expression" dxfId="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" priority="5">
      <formula>B1=VLOOKUP("X5",$A$9:$J$13,5,FALSE)</formula>
    </cfRule>
  </conditionalFormatting>
  <conditionalFormatting sqref="B1:S4">
    <cfRule type="expression" dxfId="6" priority="9">
      <formula>B1=VLOOKUP("X1",$A$9:$J$12,5,FALSE)</formula>
    </cfRule>
  </conditionalFormatting>
  <conditionalFormatting sqref="B4:S7">
    <cfRule type="expression" dxfId="5" priority="2">
      <formula>B4=VLOOKUP("X2",$A$9:$J$13,5,FALSE)</formula>
    </cfRule>
    <cfRule type="expression" dxfId="4" priority="3">
      <formula>B4=VLOOKUP("X3",$A$9:$J$13,5,FALSE)</formula>
    </cfRule>
    <cfRule type="expression" dxfId="3" priority="4">
      <formula>B4=VLOOKUP("X4",$A$9:$J$13,5,FALSE)</formula>
    </cfRule>
  </conditionalFormatting>
  <conditionalFormatting sqref="E8:Q8">
    <cfRule type="expression" dxfId="2" priority="10">
      <formula>E8=VLOOKUP("X2",$A$9:$J$13,5,FALSE)</formula>
    </cfRule>
    <cfRule type="expression" dxfId="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Lég</vt:lpstr>
      <vt:lpstr>D4</vt:lpstr>
      <vt:lpstr>'D4'!CM</vt:lpstr>
      <vt:lpstr>'D4'!TOURNOI</vt:lpstr>
      <vt:lpstr>'D4'!Zone_d_impression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2023-01-13T13:59:16Z</cp:lastPrinted>
  <dcterms:created xsi:type="dcterms:W3CDTF">2021-11-11T02:01:12Z</dcterms:created>
  <dcterms:modified xsi:type="dcterms:W3CDTF">2024-10-31T12:22:10Z</dcterms:modified>
</cp:coreProperties>
</file>