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F2F6F8D4-AB3C-4990-BF12-E62BC8DAF99B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73" r:id="rId2"/>
    <sheet name="D3-2" sheetId="78" r:id="rId3"/>
    <sheet name="D3-3" sheetId="79" r:id="rId4"/>
    <sheet name="D4-1" sheetId="81" r:id="rId5"/>
    <sheet name="D4-2" sheetId="77" r:id="rId6"/>
  </sheets>
  <externalReferences>
    <externalReference r:id="rId7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>#REF!</definedName>
    <definedName name="BM_2" localSheetId="2">#REF!</definedName>
    <definedName name="BM_2" localSheetId="3">#REF!</definedName>
    <definedName name="BM_2" localSheetId="4">#REF!</definedName>
    <definedName name="BM_2" localSheetId="5">#REF!</definedName>
    <definedName name="BM_2">#REF!</definedName>
    <definedName name="CF_1" localSheetId="2">#REF!</definedName>
    <definedName name="CF_1" localSheetId="3">#REF!</definedName>
    <definedName name="CF_1" localSheetId="4">#REF!</definedName>
    <definedName name="CF_1" localSheetId="5">#REF!</definedName>
    <definedName name="CF_1">#REF!</definedName>
    <definedName name="CF_2" localSheetId="2">#REF!</definedName>
    <definedName name="CF_2" localSheetId="3">#REF!</definedName>
    <definedName name="CF_2" localSheetId="4">#REF!</definedName>
    <definedName name="CF_2" localSheetId="5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'D4-1'!$A$2</definedName>
    <definedName name="CM" localSheetId="5">'D4-2'!$A$2</definedName>
    <definedName name="CM">#REF!</definedName>
    <definedName name="CM_1" localSheetId="2">#REF!</definedName>
    <definedName name="CM_1" localSheetId="3">#REF!</definedName>
    <definedName name="CM_1" localSheetId="4">#REF!</definedName>
    <definedName name="CM_1" localSheetId="5">#REF!</definedName>
    <definedName name="CM_1">#REF!</definedName>
    <definedName name="CM_2" localSheetId="2">#REF!</definedName>
    <definedName name="CM_2" localSheetId="3">#REF!</definedName>
    <definedName name="CM_2" localSheetId="4">#REF!</definedName>
    <definedName name="CM_2" localSheetId="5">#REF!</definedName>
    <definedName name="CM_2">#REF!</definedName>
    <definedName name="droite" localSheetId="1">#REF!</definedName>
    <definedName name="droite" localSheetId="2">'D3-2'!$O$17:$S$63</definedName>
    <definedName name="droite" localSheetId="3">'D3-3'!$O$17:$S$63</definedName>
    <definedName name="droite" localSheetId="4">#REF!</definedName>
    <definedName name="droite" localSheetId="5">#REF!</definedName>
    <definedName name="droite">#REF!</definedName>
    <definedName name="gauche" localSheetId="1">#REF!</definedName>
    <definedName name="gauche" localSheetId="2">'D3-2'!$E$17:$I$63</definedName>
    <definedName name="gauche" localSheetId="3">'D3-3'!$E$17:$I$63</definedName>
    <definedName name="gauche" localSheetId="4">#REF!</definedName>
    <definedName name="gauche" localSheetId="5">#REF!</definedName>
    <definedName name="gauche">#REF!</definedName>
    <definedName name="JDF" localSheetId="2">#REF!</definedName>
    <definedName name="JDF" localSheetId="3">#REF!</definedName>
    <definedName name="JDF" localSheetId="4">#REF!</definedName>
    <definedName name="JDF">#REF!</definedName>
    <definedName name="JF_1" localSheetId="2">#REF!</definedName>
    <definedName name="JF_1" localSheetId="3">#REF!</definedName>
    <definedName name="JF_1" localSheetId="4">#REF!</definedName>
    <definedName name="JF_1" localSheetId="5">#REF!</definedName>
    <definedName name="JF_1">#REF!</definedName>
    <definedName name="JF_2" localSheetId="2">#REF!</definedName>
    <definedName name="JF_2" localSheetId="3">#REF!</definedName>
    <definedName name="JF_2" localSheetId="4">#REF!</definedName>
    <definedName name="JF_2" localSheetId="5">#REF!</definedName>
    <definedName name="JF_2">#REF!</definedName>
    <definedName name="JM_1" localSheetId="2">#REF!</definedName>
    <definedName name="JM_1" localSheetId="3">#REF!</definedName>
    <definedName name="JM_1" localSheetId="4">#REF!</definedName>
    <definedName name="JM_1" localSheetId="5">#REF!</definedName>
    <definedName name="JM_1">#REF!</definedName>
    <definedName name="JM_2" localSheetId="2">#REF!</definedName>
    <definedName name="JM_2" localSheetId="3">#REF!</definedName>
    <definedName name="JM_2" localSheetId="4">#REF!</definedName>
    <definedName name="JM_2" localSheetId="5">#REF!</definedName>
    <definedName name="JM_2">#REF!</definedName>
    <definedName name="NOM_BF1" localSheetId="2">#REF!</definedName>
    <definedName name="NOM_BF1" localSheetId="3">#REF!</definedName>
    <definedName name="NOM_BF1" localSheetId="4">#REF!</definedName>
    <definedName name="NOM_BF1" localSheetId="5">#REF!</definedName>
    <definedName name="NOM_BF1">#REF!</definedName>
    <definedName name="NOM_BF2" localSheetId="2">#REF!</definedName>
    <definedName name="NOM_BF2" localSheetId="3">#REF!</definedName>
    <definedName name="NOM_BF2" localSheetId="4">#REF!</definedName>
    <definedName name="NOM_BF2" localSheetId="5">#REF!</definedName>
    <definedName name="NOM_BF2">#REF!</definedName>
    <definedName name="NOM_BM1" localSheetId="2">#REF!</definedName>
    <definedName name="NOM_BM1" localSheetId="3">#REF!</definedName>
    <definedName name="NOM_BM1" localSheetId="4">#REF!</definedName>
    <definedName name="NOM_BM1" localSheetId="5">#REF!</definedName>
    <definedName name="NOM_BM1">#REF!</definedName>
    <definedName name="NOM_BM2" localSheetId="2">#REF!</definedName>
    <definedName name="NOM_BM2" localSheetId="3">#REF!</definedName>
    <definedName name="NOM_BM2" localSheetId="4">#REF!</definedName>
    <definedName name="NOM_BM2" localSheetId="5">#REF!</definedName>
    <definedName name="NOM_BM2">#REF!</definedName>
    <definedName name="NOM_CF1" localSheetId="2">#REF!</definedName>
    <definedName name="NOM_CF1" localSheetId="3">#REF!</definedName>
    <definedName name="NOM_CF1" localSheetId="4">#REF!</definedName>
    <definedName name="NOM_CF1" localSheetId="5">#REF!</definedName>
    <definedName name="NOM_CF1">#REF!</definedName>
    <definedName name="NOM_CF2" localSheetId="2">#REF!</definedName>
    <definedName name="NOM_CF2" localSheetId="3">#REF!</definedName>
    <definedName name="NOM_CF2" localSheetId="4">#REF!</definedName>
    <definedName name="NOM_CF2" localSheetId="5">#REF!</definedName>
    <definedName name="NOM_CF2">#REF!</definedName>
    <definedName name="NOM_CM1" localSheetId="2">#REF!</definedName>
    <definedName name="NOM_CM1" localSheetId="3">#REF!</definedName>
    <definedName name="NOM_CM1" localSheetId="4">#REF!</definedName>
    <definedName name="NOM_CM1" localSheetId="5">#REF!</definedName>
    <definedName name="NOM_CM1">#REF!</definedName>
    <definedName name="NOM_CM2" localSheetId="2">#REF!</definedName>
    <definedName name="NOM_CM2" localSheetId="3">#REF!</definedName>
    <definedName name="NOM_CM2" localSheetId="4">#REF!</definedName>
    <definedName name="NOM_CM2" localSheetId="5">#REF!</definedName>
    <definedName name="NOM_CM2">#REF!</definedName>
    <definedName name="NOM_JF1" localSheetId="2">#REF!</definedName>
    <definedName name="NOM_JF1" localSheetId="3">#REF!</definedName>
    <definedName name="NOM_JF1" localSheetId="4">#REF!</definedName>
    <definedName name="NOM_JF1" localSheetId="5">#REF!</definedName>
    <definedName name="NOM_JF1">#REF!</definedName>
    <definedName name="NOM_JF2" localSheetId="2">#REF!</definedName>
    <definedName name="NOM_JF2" localSheetId="3">#REF!</definedName>
    <definedName name="NOM_JF2" localSheetId="4">#REF!</definedName>
    <definedName name="NOM_JF2" localSheetId="5">#REF!</definedName>
    <definedName name="NOM_JF2">#REF!</definedName>
    <definedName name="NOM_JM1" localSheetId="2">#REF!</definedName>
    <definedName name="NOM_JM1" localSheetId="3">#REF!</definedName>
    <definedName name="NOM_JM1" localSheetId="4">#REF!</definedName>
    <definedName name="NOM_JM1" localSheetId="5">#REF!</definedName>
    <definedName name="NOM_JM1">#REF!</definedName>
    <definedName name="NOM_JM2" localSheetId="2">#REF!</definedName>
    <definedName name="NOM_JM2" localSheetId="3">#REF!</definedName>
    <definedName name="NOM_JM2" localSheetId="4">#REF!</definedName>
    <definedName name="NOM_JM2" localSheetId="5">#REF!</definedName>
    <definedName name="NOM_JM2">#REF!</definedName>
    <definedName name="titre" localSheetId="1">#REF!</definedName>
    <definedName name="titre" localSheetId="2">'D3-2'!$A$9:$S$14</definedName>
    <definedName name="titre" localSheetId="3">'D3-3'!$A$9:$S$14</definedName>
    <definedName name="titre" localSheetId="4">#REF!</definedName>
    <definedName name="titre" localSheetId="5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'D4-1'!$A$2</definedName>
    <definedName name="TOURNOI" localSheetId="5">'D4-2'!$A$2</definedName>
    <definedName name="TOURNOI">#REF!</definedName>
    <definedName name="_xlnm.Print_Area" localSheetId="1">'D3-1'!$B$1:$T$55</definedName>
    <definedName name="_xlnm.Print_Area" localSheetId="2">'D3-2'!$B$1:$T$63</definedName>
    <definedName name="_xlnm.Print_Area" localSheetId="3">'D3-3'!$B$1:$T$63</definedName>
    <definedName name="_xlnm.Print_Area" localSheetId="4">'D4-1'!$B$1:$T$47</definedName>
    <definedName name="_xlnm.Print_Area" localSheetId="5">'D4-2'!$B$1:$T$55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81" l="1"/>
  <c r="M46" i="81"/>
  <c r="J46" i="81"/>
  <c r="E46" i="81"/>
  <c r="O45" i="81"/>
  <c r="M45" i="81"/>
  <c r="J45" i="81"/>
  <c r="E45" i="81"/>
  <c r="O44" i="81"/>
  <c r="M44" i="81"/>
  <c r="J44" i="81"/>
  <c r="E44" i="81"/>
  <c r="O42" i="81"/>
  <c r="M42" i="81"/>
  <c r="J42" i="81"/>
  <c r="E42" i="81"/>
  <c r="O41" i="81"/>
  <c r="M41" i="81"/>
  <c r="J41" i="81"/>
  <c r="E41" i="81"/>
  <c r="V40" i="81"/>
  <c r="U40" i="81"/>
  <c r="O40" i="81"/>
  <c r="M40" i="81"/>
  <c r="J40" i="81"/>
  <c r="E40" i="81"/>
  <c r="O37" i="81"/>
  <c r="M37" i="81"/>
  <c r="J37" i="81"/>
  <c r="E37" i="81"/>
  <c r="O36" i="81"/>
  <c r="M36" i="81"/>
  <c r="J36" i="81"/>
  <c r="E36" i="81"/>
  <c r="U35" i="81"/>
  <c r="O35" i="81"/>
  <c r="M35" i="81"/>
  <c r="V35" i="81" s="1"/>
  <c r="J35" i="81"/>
  <c r="E35" i="81"/>
  <c r="O33" i="81"/>
  <c r="M33" i="81"/>
  <c r="J33" i="81"/>
  <c r="E33" i="81"/>
  <c r="O32" i="81"/>
  <c r="M32" i="81"/>
  <c r="J32" i="81"/>
  <c r="E32" i="81"/>
  <c r="O31" i="81"/>
  <c r="M31" i="81"/>
  <c r="J31" i="81"/>
  <c r="U31" i="81" s="1"/>
  <c r="E31" i="81"/>
  <c r="O29" i="81"/>
  <c r="M29" i="81"/>
  <c r="J29" i="81"/>
  <c r="E29" i="81"/>
  <c r="O28" i="81"/>
  <c r="M28" i="81"/>
  <c r="V27" i="81" s="1"/>
  <c r="J28" i="81"/>
  <c r="U27" i="81" s="1"/>
  <c r="E28" i="81"/>
  <c r="O27" i="81"/>
  <c r="M27" i="81"/>
  <c r="J27" i="81"/>
  <c r="E27" i="81"/>
  <c r="O25" i="81"/>
  <c r="M25" i="81"/>
  <c r="J25" i="81"/>
  <c r="E25" i="81"/>
  <c r="O24" i="81"/>
  <c r="M24" i="81"/>
  <c r="J24" i="81"/>
  <c r="E24" i="81"/>
  <c r="V23" i="81"/>
  <c r="U23" i="81"/>
  <c r="O23" i="81"/>
  <c r="M23" i="81"/>
  <c r="J23" i="81"/>
  <c r="E23" i="81"/>
  <c r="O21" i="81"/>
  <c r="M21" i="81"/>
  <c r="J21" i="81"/>
  <c r="E21" i="81"/>
  <c r="O20" i="81"/>
  <c r="M20" i="81"/>
  <c r="J20" i="81"/>
  <c r="E20" i="81"/>
  <c r="U19" i="81"/>
  <c r="O19" i="81"/>
  <c r="M19" i="81"/>
  <c r="V19" i="81" s="1"/>
  <c r="J19" i="81"/>
  <c r="E19" i="81"/>
  <c r="O17" i="81"/>
  <c r="M17" i="81"/>
  <c r="J17" i="81"/>
  <c r="E17" i="81"/>
  <c r="O16" i="81"/>
  <c r="M16" i="81"/>
  <c r="J16" i="81"/>
  <c r="E16" i="81"/>
  <c r="O15" i="81"/>
  <c r="M15" i="81"/>
  <c r="J15" i="81"/>
  <c r="U15" i="81" s="1"/>
  <c r="E15" i="81"/>
  <c r="S12" i="81"/>
  <c r="S11" i="81"/>
  <c r="S10" i="81"/>
  <c r="S9" i="81"/>
  <c r="B2" i="81"/>
  <c r="A12" i="81" s="1"/>
  <c r="O63" i="79"/>
  <c r="M63" i="79"/>
  <c r="J63" i="79"/>
  <c r="E63" i="79"/>
  <c r="O62" i="79"/>
  <c r="M62" i="79"/>
  <c r="J62" i="79"/>
  <c r="E62" i="79"/>
  <c r="O61" i="79"/>
  <c r="M61" i="79"/>
  <c r="J61" i="79"/>
  <c r="E61" i="79"/>
  <c r="O59" i="79"/>
  <c r="M59" i="79"/>
  <c r="J59" i="79"/>
  <c r="E59" i="79"/>
  <c r="O58" i="79"/>
  <c r="M58" i="79"/>
  <c r="J58" i="79"/>
  <c r="E58" i="79"/>
  <c r="O57" i="79"/>
  <c r="M57" i="79"/>
  <c r="J57" i="79"/>
  <c r="E57" i="79"/>
  <c r="O55" i="79"/>
  <c r="M55" i="79"/>
  <c r="J55" i="79"/>
  <c r="E55" i="79"/>
  <c r="O54" i="79"/>
  <c r="M54" i="79"/>
  <c r="J54" i="79"/>
  <c r="E54" i="79"/>
  <c r="V53" i="79"/>
  <c r="U53" i="79"/>
  <c r="O53" i="79"/>
  <c r="M53" i="79"/>
  <c r="J53" i="79"/>
  <c r="E53" i="79"/>
  <c r="O51" i="79"/>
  <c r="M51" i="79"/>
  <c r="J51" i="79"/>
  <c r="E51" i="79"/>
  <c r="O50" i="79"/>
  <c r="M50" i="79"/>
  <c r="J50" i="79"/>
  <c r="E50" i="79"/>
  <c r="U49" i="79"/>
  <c r="O49" i="79"/>
  <c r="M49" i="79"/>
  <c r="V49" i="79" s="1"/>
  <c r="J49" i="79"/>
  <c r="E49" i="79"/>
  <c r="O47" i="79"/>
  <c r="M47" i="79"/>
  <c r="J47" i="79"/>
  <c r="E47" i="79"/>
  <c r="O46" i="79"/>
  <c r="M46" i="79"/>
  <c r="J46" i="79"/>
  <c r="E46" i="79"/>
  <c r="O45" i="79"/>
  <c r="M45" i="79"/>
  <c r="J45" i="79"/>
  <c r="U45" i="79" s="1"/>
  <c r="E45" i="79"/>
  <c r="O43" i="79"/>
  <c r="M43" i="79"/>
  <c r="J43" i="79"/>
  <c r="E43" i="79"/>
  <c r="O42" i="79"/>
  <c r="M42" i="79"/>
  <c r="J42" i="79"/>
  <c r="E42" i="79"/>
  <c r="O41" i="79"/>
  <c r="M41" i="79"/>
  <c r="J41" i="79"/>
  <c r="E41" i="79"/>
  <c r="O39" i="79"/>
  <c r="M39" i="79"/>
  <c r="V37" i="79" s="1"/>
  <c r="J39" i="79"/>
  <c r="E39" i="79"/>
  <c r="O38" i="79"/>
  <c r="M38" i="79"/>
  <c r="J38" i="79"/>
  <c r="E38" i="79"/>
  <c r="U37" i="79"/>
  <c r="O37" i="79"/>
  <c r="M37" i="79"/>
  <c r="J37" i="79"/>
  <c r="E37" i="79"/>
  <c r="O35" i="79"/>
  <c r="M35" i="79"/>
  <c r="J35" i="79"/>
  <c r="E35" i="79"/>
  <c r="O34" i="79"/>
  <c r="M34" i="79"/>
  <c r="J34" i="79"/>
  <c r="E34" i="79"/>
  <c r="U33" i="79"/>
  <c r="O33" i="79"/>
  <c r="M33" i="79"/>
  <c r="V33" i="79" s="1"/>
  <c r="J33" i="79"/>
  <c r="E33" i="79"/>
  <c r="O31" i="79"/>
  <c r="M31" i="79"/>
  <c r="J31" i="79"/>
  <c r="E31" i="79"/>
  <c r="O30" i="79"/>
  <c r="M30" i="79"/>
  <c r="J30" i="79"/>
  <c r="E30" i="79"/>
  <c r="O29" i="79"/>
  <c r="M29" i="79"/>
  <c r="J29" i="79"/>
  <c r="U29" i="79" s="1"/>
  <c r="E29" i="79"/>
  <c r="O27" i="79"/>
  <c r="M27" i="79"/>
  <c r="J27" i="79"/>
  <c r="E27" i="79"/>
  <c r="O26" i="79"/>
  <c r="M26" i="79"/>
  <c r="J26" i="79"/>
  <c r="E26" i="79"/>
  <c r="O25" i="79"/>
  <c r="M25" i="79"/>
  <c r="J25" i="79"/>
  <c r="E25" i="79"/>
  <c r="O23" i="79"/>
  <c r="M23" i="79"/>
  <c r="J23" i="79"/>
  <c r="E23" i="79"/>
  <c r="O22" i="79"/>
  <c r="M22" i="79"/>
  <c r="J22" i="79"/>
  <c r="E22" i="79"/>
  <c r="V21" i="79"/>
  <c r="U21" i="79"/>
  <c r="O21" i="79"/>
  <c r="M21" i="79"/>
  <c r="J21" i="79"/>
  <c r="E21" i="79"/>
  <c r="O19" i="79"/>
  <c r="M19" i="79"/>
  <c r="J19" i="79"/>
  <c r="E19" i="79"/>
  <c r="O18" i="79"/>
  <c r="M18" i="79"/>
  <c r="J18" i="79"/>
  <c r="E18" i="79"/>
  <c r="U17" i="79"/>
  <c r="O17" i="79"/>
  <c r="M17" i="79"/>
  <c r="V17" i="79" s="1"/>
  <c r="J17" i="79"/>
  <c r="E17" i="79"/>
  <c r="S14" i="79"/>
  <c r="S13" i="79"/>
  <c r="S12" i="79"/>
  <c r="S11" i="79"/>
  <c r="S10" i="79"/>
  <c r="S9" i="79"/>
  <c r="B2" i="79"/>
  <c r="A14" i="79" s="1"/>
  <c r="O63" i="78"/>
  <c r="M63" i="78"/>
  <c r="J63" i="78"/>
  <c r="E63" i="78"/>
  <c r="O62" i="78"/>
  <c r="M62" i="78"/>
  <c r="J62" i="78"/>
  <c r="E62" i="78"/>
  <c r="O61" i="78"/>
  <c r="M61" i="78"/>
  <c r="J61" i="78"/>
  <c r="E61" i="78"/>
  <c r="O59" i="78"/>
  <c r="M59" i="78"/>
  <c r="J59" i="78"/>
  <c r="E59" i="78"/>
  <c r="O58" i="78"/>
  <c r="M58" i="78"/>
  <c r="J58" i="78"/>
  <c r="E58" i="78"/>
  <c r="V57" i="78"/>
  <c r="O57" i="78"/>
  <c r="M57" i="78"/>
  <c r="J57" i="78"/>
  <c r="E57" i="78"/>
  <c r="O55" i="78"/>
  <c r="M55" i="78"/>
  <c r="J55" i="78"/>
  <c r="E55" i="78"/>
  <c r="O54" i="78"/>
  <c r="M54" i="78"/>
  <c r="J54" i="78"/>
  <c r="E54" i="78"/>
  <c r="U53" i="78"/>
  <c r="O53" i="78"/>
  <c r="M53" i="78"/>
  <c r="V53" i="78" s="1"/>
  <c r="J53" i="78"/>
  <c r="E53" i="78"/>
  <c r="O51" i="78"/>
  <c r="M51" i="78"/>
  <c r="J51" i="78"/>
  <c r="E51" i="78"/>
  <c r="O50" i="78"/>
  <c r="M50" i="78"/>
  <c r="J50" i="78"/>
  <c r="E50" i="78"/>
  <c r="O49" i="78"/>
  <c r="M49" i="78"/>
  <c r="V49" i="78" s="1"/>
  <c r="J49" i="78"/>
  <c r="U49" i="78" s="1"/>
  <c r="E49" i="78"/>
  <c r="O47" i="78"/>
  <c r="M47" i="78"/>
  <c r="J47" i="78"/>
  <c r="E47" i="78"/>
  <c r="O46" i="78"/>
  <c r="M46" i="78"/>
  <c r="J46" i="78"/>
  <c r="E46" i="78"/>
  <c r="O45" i="78"/>
  <c r="M45" i="78"/>
  <c r="J45" i="78"/>
  <c r="E45" i="78"/>
  <c r="O43" i="78"/>
  <c r="M43" i="78"/>
  <c r="J43" i="78"/>
  <c r="E43" i="78"/>
  <c r="O42" i="78"/>
  <c r="M42" i="78"/>
  <c r="J42" i="78"/>
  <c r="U41" i="78" s="1"/>
  <c r="E42" i="78"/>
  <c r="V41" i="78"/>
  <c r="O41" i="78"/>
  <c r="M41" i="78"/>
  <c r="J41" i="78"/>
  <c r="E41" i="78"/>
  <c r="O39" i="78"/>
  <c r="M39" i="78"/>
  <c r="J39" i="78"/>
  <c r="E39" i="78"/>
  <c r="O38" i="78"/>
  <c r="M38" i="78"/>
  <c r="J38" i="78"/>
  <c r="E38" i="78"/>
  <c r="V37" i="78"/>
  <c r="U37" i="78"/>
  <c r="O37" i="78"/>
  <c r="M37" i="78"/>
  <c r="J37" i="78"/>
  <c r="E37" i="78"/>
  <c r="O35" i="78"/>
  <c r="M35" i="78"/>
  <c r="J35" i="78"/>
  <c r="E35" i="78"/>
  <c r="O34" i="78"/>
  <c r="M34" i="78"/>
  <c r="J34" i="78"/>
  <c r="E34" i="78"/>
  <c r="O33" i="78"/>
  <c r="M33" i="78"/>
  <c r="J33" i="78"/>
  <c r="E33" i="78"/>
  <c r="O31" i="78"/>
  <c r="M31" i="78"/>
  <c r="J31" i="78"/>
  <c r="E31" i="78"/>
  <c r="O30" i="78"/>
  <c r="M30" i="78"/>
  <c r="V29" i="78" s="1"/>
  <c r="J30" i="78"/>
  <c r="E30" i="78"/>
  <c r="O29" i="78"/>
  <c r="M29" i="78"/>
  <c r="J29" i="78"/>
  <c r="E29" i="78"/>
  <c r="O27" i="78"/>
  <c r="M27" i="78"/>
  <c r="J27" i="78"/>
  <c r="E27" i="78"/>
  <c r="O26" i="78"/>
  <c r="M26" i="78"/>
  <c r="J26" i="78"/>
  <c r="E26" i="78"/>
  <c r="V25" i="78"/>
  <c r="O25" i="78"/>
  <c r="M25" i="78"/>
  <c r="J25" i="78"/>
  <c r="E25" i="78"/>
  <c r="O23" i="78"/>
  <c r="M23" i="78"/>
  <c r="J23" i="78"/>
  <c r="E23" i="78"/>
  <c r="O22" i="78"/>
  <c r="M22" i="78"/>
  <c r="J22" i="78"/>
  <c r="E22" i="78"/>
  <c r="V21" i="78"/>
  <c r="U21" i="78"/>
  <c r="O21" i="78"/>
  <c r="M21" i="78"/>
  <c r="J21" i="78"/>
  <c r="E21" i="78"/>
  <c r="O19" i="78"/>
  <c r="M19" i="78"/>
  <c r="J19" i="78"/>
  <c r="E19" i="78"/>
  <c r="O18" i="78"/>
  <c r="M18" i="78"/>
  <c r="J18" i="78"/>
  <c r="E18" i="78"/>
  <c r="O17" i="78"/>
  <c r="M17" i="78"/>
  <c r="V17" i="78" s="1"/>
  <c r="J17" i="78"/>
  <c r="U17" i="78" s="1"/>
  <c r="E17" i="78"/>
  <c r="S14" i="78"/>
  <c r="S13" i="78"/>
  <c r="S12" i="78"/>
  <c r="S11" i="78"/>
  <c r="S10" i="78"/>
  <c r="S9" i="78"/>
  <c r="B2" i="78"/>
  <c r="A14" i="78" s="1"/>
  <c r="E55" i="77"/>
  <c r="E51" i="77"/>
  <c r="E47" i="77"/>
  <c r="E43" i="77"/>
  <c r="E39" i="77"/>
  <c r="E35" i="77"/>
  <c r="E31" i="77"/>
  <c r="E27" i="77"/>
  <c r="E23" i="77"/>
  <c r="E19" i="77"/>
  <c r="O55" i="77"/>
  <c r="O51" i="77"/>
  <c r="O47" i="77"/>
  <c r="O43" i="77"/>
  <c r="O39" i="77"/>
  <c r="O35" i="77"/>
  <c r="O31" i="77"/>
  <c r="O27" i="77"/>
  <c r="O23" i="77"/>
  <c r="O19" i="77"/>
  <c r="M55" i="77"/>
  <c r="J55" i="77"/>
  <c r="O54" i="77"/>
  <c r="M54" i="77"/>
  <c r="J54" i="77"/>
  <c r="E54" i="77"/>
  <c r="V53" i="77"/>
  <c r="U53" i="77"/>
  <c r="O53" i="77"/>
  <c r="M53" i="77"/>
  <c r="J53" i="77"/>
  <c r="E53" i="77"/>
  <c r="M51" i="77"/>
  <c r="J51" i="77"/>
  <c r="O50" i="77"/>
  <c r="M50" i="77"/>
  <c r="J50" i="77"/>
  <c r="E50" i="77"/>
  <c r="O49" i="77"/>
  <c r="M49" i="77"/>
  <c r="J49" i="77"/>
  <c r="E49" i="77"/>
  <c r="M47" i="77"/>
  <c r="J47" i="77"/>
  <c r="O46" i="77"/>
  <c r="M46" i="77"/>
  <c r="J46" i="77"/>
  <c r="E46" i="77"/>
  <c r="V45" i="77"/>
  <c r="U45" i="77"/>
  <c r="O45" i="77"/>
  <c r="M45" i="77"/>
  <c r="J45" i="77"/>
  <c r="E45" i="77"/>
  <c r="M43" i="77"/>
  <c r="J43" i="77"/>
  <c r="O42" i="77"/>
  <c r="M42" i="77"/>
  <c r="J42" i="77"/>
  <c r="E42" i="77"/>
  <c r="O41" i="77"/>
  <c r="M41" i="77"/>
  <c r="J41" i="77"/>
  <c r="E41" i="77"/>
  <c r="M39" i="77"/>
  <c r="J39" i="77"/>
  <c r="O38" i="77"/>
  <c r="M38" i="77"/>
  <c r="J38" i="77"/>
  <c r="E38" i="77"/>
  <c r="V37" i="77"/>
  <c r="U37" i="77"/>
  <c r="O37" i="77"/>
  <c r="M37" i="77"/>
  <c r="J37" i="77"/>
  <c r="E37" i="77"/>
  <c r="M35" i="77"/>
  <c r="J35" i="77"/>
  <c r="O34" i="77"/>
  <c r="M34" i="77"/>
  <c r="J34" i="77"/>
  <c r="E34" i="77"/>
  <c r="O33" i="77"/>
  <c r="M33" i="77"/>
  <c r="J33" i="77"/>
  <c r="E33" i="77"/>
  <c r="M31" i="77"/>
  <c r="J31" i="77"/>
  <c r="O30" i="77"/>
  <c r="M30" i="77"/>
  <c r="J30" i="77"/>
  <c r="E30" i="77"/>
  <c r="V29" i="77"/>
  <c r="U29" i="77"/>
  <c r="O29" i="77"/>
  <c r="M29" i="77"/>
  <c r="J29" i="77"/>
  <c r="E29" i="77"/>
  <c r="M27" i="77"/>
  <c r="J27" i="77"/>
  <c r="O26" i="77"/>
  <c r="M26" i="77"/>
  <c r="J26" i="77"/>
  <c r="E26" i="77"/>
  <c r="O25" i="77"/>
  <c r="M25" i="77"/>
  <c r="J25" i="77"/>
  <c r="E25" i="77"/>
  <c r="M23" i="77"/>
  <c r="J23" i="77"/>
  <c r="O22" i="77"/>
  <c r="M22" i="77"/>
  <c r="J22" i="77"/>
  <c r="E22" i="77"/>
  <c r="V21" i="77"/>
  <c r="U21" i="77"/>
  <c r="O21" i="77"/>
  <c r="M21" i="77"/>
  <c r="J21" i="77"/>
  <c r="E21" i="77"/>
  <c r="M19" i="77"/>
  <c r="J19" i="77"/>
  <c r="O18" i="77"/>
  <c r="M18" i="77"/>
  <c r="J18" i="77"/>
  <c r="E18" i="77"/>
  <c r="O17" i="77"/>
  <c r="M17" i="77"/>
  <c r="J17" i="77"/>
  <c r="E17" i="77"/>
  <c r="S13" i="77"/>
  <c r="S12" i="77"/>
  <c r="S11" i="77"/>
  <c r="S10" i="77"/>
  <c r="S9" i="77"/>
  <c r="B2" i="77"/>
  <c r="A11" i="77" s="1"/>
  <c r="A10" i="81" l="1"/>
  <c r="A9" i="81"/>
  <c r="U49" i="77"/>
  <c r="V49" i="77"/>
  <c r="V41" i="77"/>
  <c r="U41" i="77"/>
  <c r="V33" i="77"/>
  <c r="U33" i="77"/>
  <c r="U25" i="77"/>
  <c r="V25" i="77"/>
  <c r="V17" i="77"/>
  <c r="U17" i="77"/>
  <c r="V44" i="81"/>
  <c r="U44" i="81"/>
  <c r="V31" i="81"/>
  <c r="V15" i="81"/>
  <c r="A11" i="81"/>
  <c r="U61" i="79"/>
  <c r="V61" i="79"/>
  <c r="V57" i="79"/>
  <c r="U57" i="79"/>
  <c r="V45" i="79"/>
  <c r="V41" i="79"/>
  <c r="U41" i="79"/>
  <c r="V29" i="79"/>
  <c r="U25" i="79"/>
  <c r="V25" i="79"/>
  <c r="U61" i="78"/>
  <c r="V61" i="78"/>
  <c r="U57" i="78"/>
  <c r="U45" i="78"/>
  <c r="V45" i="78"/>
  <c r="U33" i="78"/>
  <c r="V33" i="78"/>
  <c r="U29" i="78"/>
  <c r="U25" i="78"/>
  <c r="A11" i="78"/>
  <c r="A12" i="78"/>
  <c r="A12" i="79"/>
  <c r="A11" i="79"/>
  <c r="A9" i="79"/>
  <c r="A13" i="79"/>
  <c r="A10" i="79"/>
  <c r="A9" i="78"/>
  <c r="A13" i="78"/>
  <c r="A10" i="78"/>
  <c r="A9" i="77"/>
  <c r="A13" i="77"/>
  <c r="A12" i="77"/>
  <c r="A10" i="77"/>
  <c r="O55" i="73" l="1"/>
  <c r="M55" i="73"/>
  <c r="J55" i="73"/>
  <c r="E55" i="73"/>
  <c r="O54" i="73"/>
  <c r="M54" i="73"/>
  <c r="J54" i="73"/>
  <c r="E54" i="73"/>
  <c r="O53" i="73"/>
  <c r="M53" i="73"/>
  <c r="J53" i="73"/>
  <c r="E53" i="73"/>
  <c r="O51" i="73"/>
  <c r="M51" i="73"/>
  <c r="J51" i="73"/>
  <c r="E51" i="73"/>
  <c r="O50" i="73"/>
  <c r="M50" i="73"/>
  <c r="V49" i="73" s="1"/>
  <c r="J50" i="73"/>
  <c r="U49" i="73" s="1"/>
  <c r="E50" i="73"/>
  <c r="O49" i="73"/>
  <c r="M49" i="73"/>
  <c r="J49" i="73"/>
  <c r="E49" i="73"/>
  <c r="O47" i="73"/>
  <c r="M47" i="73"/>
  <c r="J47" i="73"/>
  <c r="E47" i="73"/>
  <c r="O46" i="73"/>
  <c r="M46" i="73"/>
  <c r="J46" i="73"/>
  <c r="U45" i="73" s="1"/>
  <c r="E46" i="73"/>
  <c r="V45" i="73"/>
  <c r="O45" i="73"/>
  <c r="M45" i="73"/>
  <c r="J45" i="73"/>
  <c r="E45" i="73"/>
  <c r="O43" i="73"/>
  <c r="M43" i="73"/>
  <c r="J43" i="73"/>
  <c r="E43" i="73"/>
  <c r="O42" i="73"/>
  <c r="M42" i="73"/>
  <c r="J42" i="73"/>
  <c r="E42" i="73"/>
  <c r="O41" i="73"/>
  <c r="M41" i="73"/>
  <c r="J41" i="73"/>
  <c r="U41" i="73" s="1"/>
  <c r="E41" i="73"/>
  <c r="O39" i="73"/>
  <c r="M39" i="73"/>
  <c r="J39" i="73"/>
  <c r="E39" i="73"/>
  <c r="O38" i="73"/>
  <c r="M38" i="73"/>
  <c r="J38" i="73"/>
  <c r="E38" i="73"/>
  <c r="U37" i="73"/>
  <c r="O37" i="73"/>
  <c r="M37" i="73"/>
  <c r="J37" i="73"/>
  <c r="E37" i="73"/>
  <c r="O35" i="73"/>
  <c r="M35" i="73"/>
  <c r="J35" i="73"/>
  <c r="E35" i="73"/>
  <c r="O34" i="73"/>
  <c r="M34" i="73"/>
  <c r="J34" i="73"/>
  <c r="E34" i="73"/>
  <c r="V33" i="73"/>
  <c r="O33" i="73"/>
  <c r="M33" i="73"/>
  <c r="J33" i="73"/>
  <c r="E33" i="73"/>
  <c r="O31" i="73"/>
  <c r="M31" i="73"/>
  <c r="J31" i="73"/>
  <c r="E31" i="73"/>
  <c r="O30" i="73"/>
  <c r="M30" i="73"/>
  <c r="J30" i="73"/>
  <c r="E30" i="73"/>
  <c r="V29" i="73"/>
  <c r="U29" i="73"/>
  <c r="O29" i="73"/>
  <c r="M29" i="73"/>
  <c r="J29" i="73"/>
  <c r="E29" i="73"/>
  <c r="O27" i="73"/>
  <c r="M27" i="73"/>
  <c r="J27" i="73"/>
  <c r="E27" i="73"/>
  <c r="O26" i="73"/>
  <c r="M26" i="73"/>
  <c r="J26" i="73"/>
  <c r="E26" i="73"/>
  <c r="U25" i="73"/>
  <c r="O25" i="73"/>
  <c r="M25" i="73"/>
  <c r="V25" i="73" s="1"/>
  <c r="J25" i="73"/>
  <c r="E25" i="73"/>
  <c r="O23" i="73"/>
  <c r="M23" i="73"/>
  <c r="J23" i="73"/>
  <c r="E23" i="73"/>
  <c r="O22" i="73"/>
  <c r="M22" i="73"/>
  <c r="J22" i="73"/>
  <c r="E22" i="73"/>
  <c r="V21" i="73"/>
  <c r="U21" i="73"/>
  <c r="O21" i="73"/>
  <c r="M21" i="73"/>
  <c r="J21" i="73"/>
  <c r="E21" i="73"/>
  <c r="O19" i="73"/>
  <c r="M19" i="73"/>
  <c r="J19" i="73"/>
  <c r="E19" i="73"/>
  <c r="O18" i="73"/>
  <c r="M18" i="73"/>
  <c r="J18" i="73"/>
  <c r="E18" i="73"/>
  <c r="V17" i="73"/>
  <c r="U17" i="73"/>
  <c r="O17" i="73"/>
  <c r="M17" i="73"/>
  <c r="J17" i="73"/>
  <c r="E17" i="73"/>
  <c r="S13" i="73"/>
  <c r="S12" i="73"/>
  <c r="A12" i="73"/>
  <c r="S11" i="73"/>
  <c r="A11" i="73"/>
  <c r="S10" i="73"/>
  <c r="S9" i="73"/>
  <c r="B2" i="73"/>
  <c r="A9" i="73" s="1"/>
  <c r="U53" i="73" l="1"/>
  <c r="V53" i="73"/>
  <c r="V41" i="73"/>
  <c r="V37" i="73"/>
  <c r="U33" i="73"/>
  <c r="A13" i="73"/>
  <c r="A10" i="73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Q3" i="5"/>
  <c r="M7" i="5"/>
  <c r="X25" i="5"/>
  <c r="R26" i="5"/>
  <c r="V28" i="5"/>
  <c r="R23" i="5"/>
  <c r="N40" i="5"/>
  <c r="Y8" i="5"/>
  <c r="V14" i="5"/>
  <c r="N10" i="5"/>
  <c r="R7" i="5"/>
  <c r="Z6" i="5"/>
  <c r="W21" i="5"/>
  <c r="P10" i="5"/>
  <c r="V12" i="5"/>
  <c r="O28" i="5"/>
  <c r="Q19" i="5"/>
  <c r="V5" i="5"/>
  <c r="Y13" i="5"/>
  <c r="P16" i="5"/>
  <c r="N27" i="5"/>
  <c r="Y17" i="5"/>
  <c r="O12" i="5"/>
  <c r="M20" i="5"/>
  <c r="R12" i="5"/>
  <c r="Y29" i="5"/>
  <c r="R40" i="5"/>
  <c r="M13" i="5"/>
  <c r="U19" i="5"/>
  <c r="V23" i="5"/>
  <c r="U13" i="5"/>
  <c r="W13" i="5"/>
  <c r="R18" i="5"/>
  <c r="U18" i="5"/>
  <c r="V16" i="5"/>
  <c r="Q8" i="5"/>
  <c r="Q37" i="5"/>
  <c r="M25" i="5"/>
  <c r="Q6" i="5"/>
  <c r="N37" i="5"/>
  <c r="V8" i="5"/>
  <c r="V17" i="5"/>
  <c r="O3" i="5"/>
  <c r="P37" i="5"/>
  <c r="N29" i="5"/>
  <c r="Z15" i="5"/>
  <c r="M28" i="5"/>
  <c r="R10" i="5"/>
  <c r="Q13" i="5"/>
  <c r="O25" i="5"/>
  <c r="U3" i="5"/>
  <c r="U26" i="5"/>
  <c r="P28" i="5"/>
  <c r="O16" i="5"/>
  <c r="N3" i="5"/>
  <c r="Z30" i="5"/>
  <c r="V22" i="5"/>
  <c r="M19" i="5"/>
  <c r="O14" i="5"/>
  <c r="Q4" i="5"/>
  <c r="Z20" i="5"/>
  <c r="Y4" i="5"/>
  <c r="Y18" i="5"/>
  <c r="W4" i="5"/>
  <c r="V11" i="5"/>
  <c r="M37" i="5"/>
  <c r="V13" i="5"/>
  <c r="R41" i="5"/>
  <c r="X4" i="5"/>
  <c r="Z13" i="5"/>
  <c r="R4" i="5"/>
  <c r="M26" i="5"/>
  <c r="O6" i="5"/>
  <c r="Q41" i="5"/>
  <c r="X22" i="5"/>
  <c r="M8" i="5"/>
  <c r="X29" i="5"/>
  <c r="R36" i="5"/>
  <c r="N13" i="5"/>
  <c r="M6" i="5"/>
  <c r="R5" i="5"/>
  <c r="R37" i="5"/>
  <c r="Z11" i="5"/>
  <c r="X15" i="5"/>
  <c r="R21" i="5"/>
  <c r="P21" i="5"/>
  <c r="Y21" i="5"/>
  <c r="U6" i="5"/>
  <c r="M5" i="5"/>
  <c r="W14" i="5"/>
  <c r="M18" i="5"/>
  <c r="O27" i="5"/>
  <c r="X20" i="5"/>
  <c r="N8" i="5"/>
  <c r="M23" i="5"/>
  <c r="N19" i="5"/>
  <c r="W26" i="5"/>
  <c r="W5" i="5"/>
  <c r="N26" i="5"/>
  <c r="U11" i="5"/>
  <c r="Z16" i="5"/>
  <c r="O29" i="5"/>
  <c r="N21" i="5"/>
  <c r="O24" i="5"/>
  <c r="R22" i="5"/>
  <c r="W6" i="5"/>
  <c r="W20" i="5"/>
  <c r="U5" i="5"/>
  <c r="R17" i="5"/>
  <c r="V10" i="5"/>
  <c r="O26" i="5"/>
  <c r="M3" i="5"/>
  <c r="P25" i="5"/>
  <c r="N15" i="5"/>
  <c r="Y24" i="5"/>
  <c r="O30" i="5"/>
  <c r="W19" i="5"/>
  <c r="P4" i="5"/>
  <c r="Q7" i="5"/>
  <c r="R3" i="5"/>
  <c r="V26" i="5"/>
  <c r="N36" i="5"/>
  <c r="Q15" i="5"/>
  <c r="W10" i="5"/>
  <c r="Z26" i="5"/>
  <c r="P26" i="5"/>
  <c r="U28" i="5"/>
  <c r="U16" i="5"/>
  <c r="P23" i="5"/>
  <c r="N4" i="5"/>
  <c r="Y20" i="5"/>
  <c r="N16" i="5"/>
  <c r="Q17" i="5"/>
  <c r="X16" i="5"/>
  <c r="N6" i="5"/>
  <c r="N5" i="5"/>
  <c r="Y15" i="5"/>
  <c r="P15" i="5"/>
  <c r="X26" i="5"/>
  <c r="Y28" i="5"/>
  <c r="M17" i="5"/>
  <c r="X6" i="5"/>
  <c r="U8" i="5"/>
  <c r="Z12" i="5"/>
  <c r="M22" i="5"/>
  <c r="Y14" i="5"/>
  <c r="W8" i="5"/>
  <c r="M41" i="5"/>
  <c r="Z19" i="5"/>
  <c r="X11" i="5"/>
  <c r="R11" i="5"/>
  <c r="W15" i="5"/>
  <c r="Y16" i="5"/>
  <c r="W17" i="5"/>
  <c r="V4" i="5"/>
  <c r="Y7" i="5"/>
  <c r="R20" i="5"/>
  <c r="U10" i="5"/>
  <c r="O15" i="5"/>
  <c r="N22" i="5"/>
  <c r="M16" i="5"/>
  <c r="Z7" i="5"/>
  <c r="N23" i="5"/>
  <c r="M11" i="5"/>
  <c r="N28" i="5"/>
  <c r="Y27" i="5"/>
  <c r="W11" i="5"/>
  <c r="U29" i="5"/>
  <c r="Q10" i="5"/>
  <c r="V21" i="5"/>
  <c r="N14" i="5"/>
  <c r="X10" i="5"/>
  <c r="Y3" i="5"/>
  <c r="W12" i="5"/>
  <c r="Y5" i="5"/>
  <c r="P22" i="5"/>
  <c r="X17" i="5"/>
  <c r="Q18" i="5"/>
  <c r="V20" i="5"/>
  <c r="V6" i="5"/>
  <c r="R19" i="5"/>
  <c r="Z29" i="5"/>
  <c r="X24" i="5"/>
  <c r="N41" i="5"/>
  <c r="U20" i="5"/>
  <c r="Z10" i="5"/>
  <c r="Q11" i="5"/>
  <c r="O5" i="5"/>
  <c r="U24" i="5"/>
  <c r="X8" i="5"/>
  <c r="N20" i="5"/>
  <c r="R24" i="5"/>
  <c r="Y30" i="5"/>
  <c r="M27" i="5"/>
  <c r="O19" i="5"/>
  <c r="O18" i="5"/>
  <c r="U27" i="5"/>
  <c r="Q28" i="5"/>
  <c r="Z4" i="5"/>
  <c r="U30" i="5"/>
  <c r="Q29" i="5"/>
  <c r="N18" i="5"/>
  <c r="P12" i="5"/>
  <c r="M10" i="5"/>
  <c r="V29" i="5"/>
  <c r="U7" i="5"/>
  <c r="V18" i="5"/>
  <c r="Y6" i="5"/>
  <c r="M36" i="5"/>
  <c r="N11" i="5"/>
  <c r="Z8" i="5"/>
  <c r="Q24" i="5"/>
  <c r="X7" i="5"/>
  <c r="P14" i="5"/>
  <c r="W27" i="5"/>
  <c r="Z28" i="5"/>
  <c r="Q16" i="5"/>
  <c r="V27" i="5"/>
  <c r="Z21" i="5"/>
  <c r="R27" i="5"/>
  <c r="Z24" i="5"/>
  <c r="P17" i="5"/>
  <c r="P20" i="5"/>
  <c r="O36" i="5"/>
  <c r="P13" i="5"/>
  <c r="M24" i="5"/>
  <c r="M4" i="5"/>
  <c r="Z3" i="5"/>
  <c r="P40" i="5"/>
  <c r="R6" i="5"/>
  <c r="P6" i="5"/>
  <c r="Z25" i="5"/>
  <c r="Y22" i="5"/>
  <c r="M21" i="5"/>
  <c r="N12" i="5"/>
  <c r="O17" i="5"/>
  <c r="M40" i="5"/>
  <c r="O8" i="5"/>
  <c r="R14" i="5"/>
  <c r="N25" i="5"/>
  <c r="X27" i="5"/>
  <c r="Q30" i="5"/>
  <c r="W23" i="5"/>
  <c r="P8" i="5"/>
  <c r="R25" i="5"/>
  <c r="P29" i="5"/>
  <c r="Q23" i="5"/>
  <c r="R15" i="5"/>
  <c r="Y12" i="5"/>
  <c r="P41" i="5"/>
  <c r="Z23" i="5"/>
  <c r="X13" i="5"/>
  <c r="P27" i="5"/>
  <c r="Z17" i="5"/>
  <c r="U25" i="5"/>
  <c r="Z5" i="5"/>
  <c r="O10" i="5"/>
  <c r="W18" i="5"/>
  <c r="P24" i="5"/>
  <c r="W16" i="5"/>
  <c r="U14" i="5"/>
  <c r="W25" i="5"/>
  <c r="O4" i="5"/>
  <c r="O20" i="5"/>
  <c r="Q36" i="5"/>
  <c r="V19" i="5"/>
  <c r="R8" i="5"/>
  <c r="X23" i="5"/>
  <c r="M15" i="5"/>
  <c r="Y25" i="5"/>
  <c r="W22" i="5"/>
  <c r="Q22" i="5"/>
  <c r="O23" i="5"/>
  <c r="U21" i="5"/>
  <c r="Q5" i="5"/>
  <c r="P36" i="5"/>
  <c r="W24" i="5"/>
  <c r="N24" i="5"/>
  <c r="Z18" i="5"/>
  <c r="X28" i="5"/>
  <c r="U12" i="5"/>
  <c r="X5" i="5"/>
  <c r="P11" i="5"/>
  <c r="V30" i="5"/>
  <c r="P19" i="5"/>
  <c r="U23" i="5"/>
  <c r="R13" i="5"/>
  <c r="V24" i="5"/>
  <c r="O21" i="5"/>
  <c r="O7" i="5"/>
  <c r="W30" i="5"/>
  <c r="M12" i="5"/>
  <c r="P5" i="5"/>
  <c r="X14" i="5"/>
  <c r="P18" i="5"/>
  <c r="O13" i="5"/>
  <c r="Q21" i="5"/>
  <c r="Q25" i="5"/>
  <c r="Q12" i="5"/>
  <c r="Z27" i="5"/>
  <c r="W3" i="5"/>
  <c r="V7" i="5"/>
  <c r="X30" i="5"/>
  <c r="U15" i="5"/>
  <c r="R29" i="5"/>
  <c r="V3" i="5"/>
  <c r="M14" i="5"/>
  <c r="W28" i="5"/>
  <c r="O41" i="5"/>
  <c r="Q14" i="5"/>
  <c r="O37" i="5"/>
  <c r="Q27" i="5"/>
  <c r="Q26" i="5"/>
  <c r="Y19" i="5"/>
  <c r="V15" i="5"/>
  <c r="X21" i="5"/>
  <c r="U4" i="5"/>
  <c r="X19" i="5"/>
  <c r="N7" i="5"/>
  <c r="R28" i="5"/>
  <c r="Y26" i="5"/>
  <c r="Z14" i="5"/>
  <c r="P3" i="5"/>
  <c r="N17" i="5"/>
  <c r="P7" i="5"/>
  <c r="X12" i="5"/>
  <c r="V25" i="5"/>
  <c r="R16" i="5"/>
  <c r="O40" i="5"/>
  <c r="M29" i="5"/>
  <c r="Y10" i="5"/>
  <c r="Y23" i="5"/>
  <c r="W7" i="5"/>
  <c r="O11" i="5"/>
  <c r="Z22" i="5"/>
  <c r="X3" i="5"/>
  <c r="Q40" i="5"/>
  <c r="Y11" i="5"/>
  <c r="X18" i="5"/>
  <c r="W29" i="5"/>
  <c r="O22" i="5"/>
  <c r="Q20" i="5"/>
  <c r="U22" i="5"/>
  <c r="U17" i="5"/>
  <c r="AA8" i="5" l="1"/>
  <c r="AB8" i="5" s="1"/>
  <c r="AC8" i="5"/>
  <c r="AI8" i="5" s="1"/>
  <c r="AJ8" i="5" s="1"/>
  <c r="AG30" i="5"/>
  <c r="AC20" i="5"/>
  <c r="AI20" i="5" s="1"/>
  <c r="AJ20" i="5" s="1"/>
  <c r="AA20" i="5"/>
  <c r="AB20" i="5" s="1"/>
  <c r="S27" i="5"/>
  <c r="T27" i="5" s="1"/>
  <c r="AG14" i="5"/>
  <c r="AA24" i="5"/>
  <c r="AB24" i="5" s="1"/>
  <c r="AC24" i="5"/>
  <c r="AI24" i="5" s="1"/>
  <c r="AJ24" i="5" s="1"/>
  <c r="S12" i="5"/>
  <c r="T12" i="5" s="1"/>
  <c r="R33" i="5"/>
  <c r="AF24" i="5"/>
  <c r="AG8" i="5"/>
  <c r="S24" i="5"/>
  <c r="T24" i="5" s="1"/>
  <c r="AF4" i="5"/>
  <c r="AF28" i="5"/>
  <c r="AC15" i="5"/>
  <c r="AI15" i="5" s="1"/>
  <c r="AJ15" i="5" s="1"/>
  <c r="AA15" i="5"/>
  <c r="AB15" i="5" s="1"/>
  <c r="S22" i="5"/>
  <c r="T22" i="5" s="1"/>
  <c r="AE11" i="5"/>
  <c r="AF25" i="5"/>
  <c r="AE13" i="5"/>
  <c r="AF20" i="5"/>
  <c r="AF27" i="5"/>
  <c r="O34" i="5"/>
  <c r="AD26" i="5"/>
  <c r="AG22" i="5"/>
  <c r="AG7" i="5"/>
  <c r="AG21" i="5"/>
  <c r="AE18" i="5"/>
  <c r="AE20" i="5"/>
  <c r="AE5" i="5"/>
  <c r="AF26" i="5"/>
  <c r="R42" i="5"/>
  <c r="AE25" i="5"/>
  <c r="S17" i="5"/>
  <c r="T17" i="5" s="1"/>
  <c r="AA21" i="5"/>
  <c r="AB21" i="5" s="1"/>
  <c r="AC21" i="5"/>
  <c r="AI21" i="5" s="1"/>
  <c r="AJ21" i="5" s="1"/>
  <c r="AH12" i="5"/>
  <c r="AF5" i="5"/>
  <c r="AE7" i="5"/>
  <c r="AE29" i="5"/>
  <c r="S23" i="5"/>
  <c r="T23" i="5" s="1"/>
  <c r="AH13" i="5"/>
  <c r="AH4" i="5"/>
  <c r="Q42" i="5"/>
  <c r="R38" i="5"/>
  <c r="AE24" i="5"/>
  <c r="S18" i="5"/>
  <c r="T18" i="5" s="1"/>
  <c r="AF13" i="5"/>
  <c r="N42" i="5"/>
  <c r="AG16" i="5"/>
  <c r="N34" i="5"/>
  <c r="V31" i="5"/>
  <c r="AD3" i="5"/>
  <c r="AD31" i="5" s="1"/>
  <c r="AH19" i="5"/>
  <c r="AF8" i="5"/>
  <c r="AH7" i="5"/>
  <c r="S29" i="5"/>
  <c r="T29" i="5" s="1"/>
  <c r="AC5" i="5"/>
  <c r="AI5" i="5" s="1"/>
  <c r="AJ5" i="5" s="1"/>
  <c r="AA5" i="5"/>
  <c r="AB5" i="5" s="1"/>
  <c r="AG26" i="5"/>
  <c r="AH22" i="5"/>
  <c r="AD25" i="5"/>
  <c r="P33" i="5"/>
  <c r="P34" i="5"/>
  <c r="R34" i="5"/>
  <c r="S10" i="5"/>
  <c r="T10" i="5" s="1"/>
  <c r="AC10" i="5"/>
  <c r="AI10" i="5" s="1"/>
  <c r="AJ10" i="5" s="1"/>
  <c r="AA10" i="5"/>
  <c r="AB10" i="5" s="1"/>
  <c r="AF10" i="5"/>
  <c r="AG12" i="5"/>
  <c r="AE23" i="5"/>
  <c r="AG11" i="5"/>
  <c r="AD5" i="5"/>
  <c r="O38" i="5"/>
  <c r="S28" i="5"/>
  <c r="T28" i="5" s="1"/>
  <c r="S8" i="5"/>
  <c r="T8" i="5" s="1"/>
  <c r="AA16" i="5"/>
  <c r="AB16" i="5" s="1"/>
  <c r="AC16" i="5"/>
  <c r="AI16" i="5" s="1"/>
  <c r="AJ16" i="5" s="1"/>
  <c r="AE26" i="5"/>
  <c r="S19" i="5"/>
  <c r="T19" i="5" s="1"/>
  <c r="AF15" i="5"/>
  <c r="AF16" i="5"/>
  <c r="AE21" i="5"/>
  <c r="AE22" i="5"/>
  <c r="AH20" i="5"/>
  <c r="P42" i="5"/>
  <c r="AA23" i="5"/>
  <c r="AB23" i="5" s="1"/>
  <c r="AC23" i="5"/>
  <c r="AI23" i="5" s="1"/>
  <c r="AJ23" i="5" s="1"/>
  <c r="AD27" i="5"/>
  <c r="AH30" i="5"/>
  <c r="AA29" i="5"/>
  <c r="AB29" i="5" s="1"/>
  <c r="AC29" i="5"/>
  <c r="AI29" i="5" s="1"/>
  <c r="AJ29" i="5" s="1"/>
  <c r="AF14" i="5"/>
  <c r="AH18" i="5"/>
  <c r="AF6" i="5"/>
  <c r="AF11" i="5"/>
  <c r="AD30" i="5"/>
  <c r="S4" i="5"/>
  <c r="T4" i="5" s="1"/>
  <c r="AD15" i="5"/>
  <c r="AA26" i="5"/>
  <c r="AB26" i="5" s="1"/>
  <c r="AC26" i="5"/>
  <c r="AI26" i="5" s="1"/>
  <c r="AJ26" i="5" s="1"/>
  <c r="AG23" i="5"/>
  <c r="S6" i="5"/>
  <c r="T6" i="5" s="1"/>
  <c r="AE4" i="5"/>
  <c r="AH25" i="5"/>
  <c r="AH21" i="5"/>
  <c r="AE17" i="5"/>
  <c r="AA14" i="5"/>
  <c r="AB14" i="5" s="1"/>
  <c r="AC14" i="5"/>
  <c r="AI14" i="5" s="1"/>
  <c r="AJ14" i="5" s="1"/>
  <c r="AF12" i="5"/>
  <c r="AA6" i="5"/>
  <c r="AB6" i="5" s="1"/>
  <c r="AC6" i="5"/>
  <c r="AI6" i="5" s="1"/>
  <c r="AJ6" i="5" s="1"/>
  <c r="AG19" i="5"/>
  <c r="AA11" i="5"/>
  <c r="AB11" i="5" s="1"/>
  <c r="AC11" i="5"/>
  <c r="AI11" i="5" s="1"/>
  <c r="AJ11" i="5" s="1"/>
  <c r="AH5" i="5"/>
  <c r="AC27" i="5"/>
  <c r="AI27" i="5" s="1"/>
  <c r="AJ27" i="5" s="1"/>
  <c r="AA27" i="5"/>
  <c r="AB27" i="5" s="1"/>
  <c r="AD19" i="5"/>
  <c r="AG29" i="5"/>
  <c r="AD14" i="5"/>
  <c r="AC30" i="5"/>
  <c r="AI30" i="5" s="1"/>
  <c r="AJ30" i="5" s="1"/>
  <c r="AA30" i="5"/>
  <c r="AB30" i="5" s="1"/>
  <c r="S20" i="5"/>
  <c r="T20" i="5" s="1"/>
  <c r="S7" i="5"/>
  <c r="T7" i="5" s="1"/>
  <c r="AH11" i="5"/>
  <c r="AF23" i="5"/>
  <c r="AE28" i="5"/>
  <c r="AD11" i="5"/>
  <c r="AD10" i="5"/>
  <c r="N38" i="5"/>
  <c r="AC28" i="5"/>
  <c r="AI28" i="5" s="1"/>
  <c r="AJ28" i="5" s="1"/>
  <c r="AA28" i="5"/>
  <c r="AB28" i="5" s="1"/>
  <c r="M33" i="5"/>
  <c r="S33" i="5" s="1"/>
  <c r="S3" i="5"/>
  <c r="Q38" i="5"/>
  <c r="S13" i="5"/>
  <c r="T13" i="5" s="1"/>
  <c r="AE27" i="5"/>
  <c r="AD6" i="5"/>
  <c r="AC4" i="5"/>
  <c r="AI4" i="5" s="1"/>
  <c r="AJ4" i="5" s="1"/>
  <c r="AA4" i="5"/>
  <c r="AB4" i="5" s="1"/>
  <c r="S5" i="5"/>
  <c r="T5" i="5" s="1"/>
  <c r="M34" i="5"/>
  <c r="S34" i="5" s="1"/>
  <c r="AF21" i="5"/>
  <c r="AA12" i="5"/>
  <c r="AB12" i="5" s="1"/>
  <c r="AC12" i="5"/>
  <c r="AI12" i="5" s="1"/>
  <c r="AJ12" i="5" s="1"/>
  <c r="S16" i="5"/>
  <c r="T16" i="5" s="1"/>
  <c r="AC18" i="5"/>
  <c r="AI18" i="5" s="1"/>
  <c r="AJ18" i="5" s="1"/>
  <c r="AA18" i="5"/>
  <c r="AB18" i="5" s="1"/>
  <c r="AG27" i="5"/>
  <c r="AG25" i="5"/>
  <c r="AD23" i="5"/>
  <c r="O42" i="5"/>
  <c r="AH27" i="5"/>
  <c r="AD8" i="5"/>
  <c r="AD7" i="5"/>
  <c r="S25" i="5"/>
  <c r="T25" i="5" s="1"/>
  <c r="AH6" i="5"/>
  <c r="AA7" i="5"/>
  <c r="AB7" i="5" s="1"/>
  <c r="AC7" i="5"/>
  <c r="AI7" i="5" s="1"/>
  <c r="AJ7" i="5" s="1"/>
  <c r="AD29" i="5"/>
  <c r="AD12" i="5"/>
  <c r="AD17" i="5"/>
  <c r="AA22" i="5"/>
  <c r="AB22" i="5" s="1"/>
  <c r="AC22" i="5"/>
  <c r="AI22" i="5" s="1"/>
  <c r="AJ22" i="5" s="1"/>
  <c r="S21" i="5"/>
  <c r="T21" i="5" s="1"/>
  <c r="AA25" i="5"/>
  <c r="AB25" i="5" s="1"/>
  <c r="AC25" i="5"/>
  <c r="AI25" i="5" s="1"/>
  <c r="AJ25" i="5" s="1"/>
  <c r="AE8" i="5"/>
  <c r="AH29" i="5"/>
  <c r="AE14" i="5"/>
  <c r="S30" i="5"/>
  <c r="T30" i="5" s="1"/>
  <c r="AF3" i="5"/>
  <c r="AF31" i="5" s="1"/>
  <c r="X31" i="5"/>
  <c r="AF17" i="5"/>
  <c r="AD13" i="5"/>
  <c r="AG6" i="5"/>
  <c r="AF18" i="5"/>
  <c r="AH14" i="5"/>
  <c r="AD20" i="5"/>
  <c r="Y31" i="5"/>
  <c r="AG3" i="5"/>
  <c r="AG31" i="5" s="1"/>
  <c r="AD24" i="5"/>
  <c r="AG24" i="5"/>
  <c r="Z31" i="5"/>
  <c r="AH3" i="5"/>
  <c r="AH31" i="5" s="1"/>
  <c r="M42" i="5"/>
  <c r="AE16" i="5"/>
  <c r="AD18" i="5"/>
  <c r="AE10" i="5"/>
  <c r="AG13" i="5"/>
  <c r="AG10" i="5"/>
  <c r="S26" i="5"/>
  <c r="T26" i="5" s="1"/>
  <c r="AG5" i="5"/>
  <c r="AA19" i="5"/>
  <c r="AB19" i="5" s="1"/>
  <c r="AC19" i="5"/>
  <c r="AI19" i="5" s="1"/>
  <c r="AJ19" i="5" s="1"/>
  <c r="AF30" i="5"/>
  <c r="S11" i="5"/>
  <c r="T11" i="5" s="1"/>
  <c r="AE19" i="5"/>
  <c r="N33" i="5"/>
  <c r="AD4" i="5"/>
  <c r="AH24" i="5"/>
  <c r="AG18" i="5"/>
  <c r="Q34" i="5"/>
  <c r="AD22" i="5"/>
  <c r="Q33" i="5"/>
  <c r="AE30" i="5"/>
  <c r="AF22" i="5"/>
  <c r="O33" i="5"/>
  <c r="AA17" i="5"/>
  <c r="AB17" i="5" s="1"/>
  <c r="AC17" i="5"/>
  <c r="AI17" i="5" s="1"/>
  <c r="AJ17" i="5" s="1"/>
  <c r="AE6" i="5"/>
  <c r="AH23" i="5"/>
  <c r="AH10" i="5"/>
  <c r="AE12" i="5"/>
  <c r="U31" i="5"/>
  <c r="AA3" i="5"/>
  <c r="AC3" i="5"/>
  <c r="AG17" i="5"/>
  <c r="AC13" i="5"/>
  <c r="AI13" i="5" s="1"/>
  <c r="AJ13" i="5" s="1"/>
  <c r="AA13" i="5"/>
  <c r="AB13" i="5" s="1"/>
  <c r="AD16" i="5"/>
  <c r="AG28" i="5"/>
  <c r="S14" i="5"/>
  <c r="T14" i="5" s="1"/>
  <c r="AH16" i="5"/>
  <c r="M38" i="5"/>
  <c r="AH17" i="5"/>
  <c r="AF29" i="5"/>
  <c r="AG4" i="5"/>
  <c r="AG15" i="5"/>
  <c r="AF7" i="5"/>
  <c r="AE3" i="5"/>
  <c r="AE31" i="5" s="1"/>
  <c r="W31" i="5"/>
  <c r="AG20" i="5"/>
  <c r="AE15" i="5"/>
  <c r="AH8" i="5"/>
  <c r="P38" i="5"/>
  <c r="AD28" i="5"/>
  <c r="AH15" i="5"/>
  <c r="AD21" i="5"/>
  <c r="AF19" i="5"/>
  <c r="AH28" i="5"/>
  <c r="S15" i="5"/>
  <c r="T15" i="5" s="1"/>
  <c r="AH26" i="5"/>
  <c r="AA31" i="5" l="1"/>
  <c r="AB9" i="5"/>
  <c r="AB3" i="5"/>
  <c r="AI3" i="5"/>
  <c r="AC31" i="5"/>
  <c r="T3" i="5"/>
  <c r="T9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<sst xmlns="http://schemas.openxmlformats.org/spreadsheetml/2006/main" count="318" uniqueCount="187">
  <si>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</si>
  <si>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</si>
  <si>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</si>
  <si>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</si>
  <si>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</si>
  <si>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</si>
  <si>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</si>
  <si>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</si>
  <si>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</si>
  <si>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</si>
  <si>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</si>
  <si>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</si>
  <si>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</si>
  <si>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</si>
  <si>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</si>
  <si>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</si>
  <si>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</si>
  <si>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</si>
  <si>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</si>
  <si>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</si>
  <si>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</si>
  <si>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</si>
  <si>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</si>
  <si>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</si>
  <si>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</si>
  <si>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</si>
  <si>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</si>
  <si>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</si>
  <si>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</si>
  <si>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</si>
  <si>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</si>
  <si>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</si>
  <si>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</si>
  <si>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</si>
  <si>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</si>
  <si>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</si>
  <si>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</si>
  <si>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</si>
  <si>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</si>
  <si>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</si>
  <si>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</si>
  <si>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</si>
  <si>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</si>
  <si>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</si>
  <si>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</si>
  <si>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</si>
  <si>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</si>
  <si>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</si>
  <si>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</si>
  <si>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</si>
  <si>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</si>
  <si>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</si>
  <si>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</si>
  <si>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</si>
  <si>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</si>
  <si>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</si>
  <si>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</si>
  <si>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</si>
  <si>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</si>
  <si>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</si>
  <si>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</si>
  <si>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</si>
  <si>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</si>
  <si>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</si>
  <si>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</si>
  <si>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</si>
  <si>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</si>
  <si>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</si>
  <si>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</si>
  <si>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</si>
  <si>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</si>
  <si>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</si>
  <si>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</si>
  <si>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</si>
  <si>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</si>
  <si>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</si>
  <si>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</si>
  <si>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</si>
  <si>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</si>
  <si>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</si>
  <si>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</si>
  <si>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</si>
  <si>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</si>
  <si>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</si>
  <si>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</si>
  <si>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</si>
  <si>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</si>
  <si>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</si>
  <si>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</si>
  <si>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</si>
  <si>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</si>
  <si>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</si>
  <si>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</si>
  <si>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</si>
  <si>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</si>
  <si>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</si>
  <si>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</si>
  <si>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</si>
  <si>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</si>
  <si>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</si>
  <si>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</si>
  <si>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</si>
  <si>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</si>
  <si>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</si>
  <si>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</si>
  <si>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</si>
  <si>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</si>
  <si>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</si>
  <si>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</si>
  <si>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</si>
  <si>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</si>
  <si>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</si>
  <si>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</si>
  <si>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</si>
  <si>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</si>
  <si>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</si>
  <si>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</si>
  <si>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</si>
  <si>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</si>
  <si>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</si>
  <si>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</si>
  <si>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</si>
  <si>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</si>
  <si>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</si>
  <si>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</si>
  <si>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</si>
  <si>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</si>
  <si>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</si>
  <si>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</si>
  <si>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</si>
  <si>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</si>
  <si>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</si>
  <si>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</si>
  <si>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</si>
  <si>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</si>
  <si>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</si>
  <si>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</si>
  <si>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</si>
  <si>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Cadet D3-2</t>
  </si>
  <si>
    <t>Simple Fém. Cadet D3-3</t>
  </si>
  <si>
    <t>supplémentaire de 11 points</t>
  </si>
  <si>
    <t>Simple Fém. Cadet D3-1</t>
  </si>
  <si>
    <t xml:space="preserve">      Joueurs ou équipes                  D3      Pointage: C: 60-57-54-51-48</t>
  </si>
  <si>
    <t>Simple Fém. Cadet D4-1</t>
  </si>
  <si>
    <t>Simple Fém. Cadet D4-2</t>
  </si>
  <si>
    <t>Joueurs ou équipes                       D4        Pointage: 28-27-26-25-24</t>
  </si>
  <si>
    <t>Laurie-Anne Latulippe</t>
  </si>
  <si>
    <t>Marguerite Lapointe</t>
  </si>
  <si>
    <t>Marie Provencher</t>
  </si>
  <si>
    <t>Alyssa Lavoie</t>
  </si>
  <si>
    <t>Lucie-Marie Vigneault</t>
  </si>
  <si>
    <t>Méliane Simoneau</t>
  </si>
  <si>
    <t>Kayla Désilets</t>
  </si>
  <si>
    <t>Clara Roy</t>
  </si>
  <si>
    <t>Ophélie Joannette-Hamel</t>
  </si>
  <si>
    <t>Maïka Pépin</t>
  </si>
  <si>
    <t>Jeanne Hamel</t>
  </si>
  <si>
    <t>Kéliane Fournelle-Labrecque</t>
  </si>
  <si>
    <t>Koraly Blanchette</t>
  </si>
  <si>
    <t>Gisèle Blondin</t>
  </si>
  <si>
    <t>Olivia Verville</t>
  </si>
  <si>
    <t>An Qi Guo</t>
  </si>
  <si>
    <t>Anouk Paquette</t>
  </si>
  <si>
    <t>Juliette Benoit</t>
  </si>
  <si>
    <t>Oxana Désilets</t>
  </si>
  <si>
    <t>Annabelle Lefebvre</t>
  </si>
  <si>
    <t>Laurie Desmarais</t>
  </si>
  <si>
    <t>Jenny India Grace Tchamako</t>
  </si>
  <si>
    <t>Yasmine Jouda</t>
  </si>
  <si>
    <t>Eliane Tremblay</t>
  </si>
  <si>
    <t>Lexane Corbeil</t>
  </si>
  <si>
    <t>Charlotte Léonard</t>
  </si>
  <si>
    <t>Du Bosquet</t>
  </si>
  <si>
    <t>Du BOSQUET</t>
  </si>
  <si>
    <t>12h45</t>
  </si>
  <si>
    <t>Terrain # 1</t>
  </si>
  <si>
    <t>Terrain # 2</t>
  </si>
  <si>
    <t xml:space="preserve">Terrain # 7 </t>
  </si>
  <si>
    <t xml:space="preserve">      Joueurs ou équipes                 D3   Pointage: 51-48-45-42-39-36</t>
  </si>
  <si>
    <t>Joueurs ou équipes                         D3     Pointage: 42-40-38-36-34-32</t>
  </si>
  <si>
    <t>Terrain # 3</t>
  </si>
  <si>
    <t xml:space="preserve">Terrain # 6 </t>
  </si>
  <si>
    <t>3e</t>
  </si>
  <si>
    <t>4e</t>
  </si>
  <si>
    <t>1er</t>
  </si>
  <si>
    <t>2e</t>
  </si>
  <si>
    <t xml:space="preserve">      Joueurs ou équipes                  D4                Pointage: 30-29-28-27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</si>
</sst>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48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172</v>
      </c>
      <c r="J17" s="15" t="s">
        <v>173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07" t="s">
        <v>89</v>
      </c>
      <c r="D18" s="107"/>
      <c r="E18" s="107"/>
      <c r="F18" s="107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47" priority="6">
      <formula>$G3="x"</formula>
    </cfRule>
  </conditionalFormatting>
  <conditionalFormatting sqref="J48">
    <cfRule type="expression" dxfId="146" priority="3">
      <formula>$G48="x"</formula>
    </cfRule>
  </conditionalFormatting>
  <conditionalFormatting sqref="M3:T30">
    <cfRule type="expression" dxfId="145" priority="9" stopIfTrue="1">
      <formula>$L3=1</formula>
    </cfRule>
  </conditionalFormatting>
  <conditionalFormatting sqref="P48">
    <cfRule type="expression" dxfId="144" priority="1">
      <formula>$G48="x"</formula>
    </cfRule>
    <cfRule type="expression" dxfId="143" priority="2" stopIfTrue="1">
      <formula>$L48=1</formula>
    </cfRule>
  </conditionalFormatting>
  <conditionalFormatting sqref="S48">
    <cfRule type="expression" dxfId="142" priority="4">
      <formula>$G48="x"</formula>
    </cfRule>
    <cfRule type="expression" dxfId="141" priority="5" stopIfTrue="1">
      <formula>$L48=1</formula>
    </cfRule>
  </conditionalFormatting>
  <conditionalFormatting sqref="U3:AA30">
    <cfRule type="expression" dxfId="140" priority="8">
      <formula>$G3="X"</formula>
    </cfRule>
  </conditionalFormatting>
  <conditionalFormatting sqref="AC3:AI30">
    <cfRule type="expression" dxfId="139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FBAC-4E4E-4EE8-BF6A-920883FEAFCC}">
  <sheetPr>
    <pageSetUpPr fitToPage="1"/>
  </sheetPr>
  <dimension ref="A1:AG70"/>
  <sheetViews>
    <sheetView tabSelected="1"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141</v>
      </c>
      <c r="E2" s="118"/>
      <c r="F2" s="118"/>
      <c r="G2" s="118"/>
      <c r="H2" s="118"/>
      <c r="I2" s="119"/>
      <c r="J2" s="47"/>
      <c r="K2" s="117" t="s">
        <v>174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172</v>
      </c>
      <c r="C5" s="118"/>
      <c r="D5" s="118"/>
      <c r="E5" s="118"/>
      <c r="F5" s="119"/>
      <c r="G5" s="49"/>
      <c r="H5" s="117"/>
      <c r="I5" s="119"/>
      <c r="J5" s="50"/>
      <c r="K5" s="123" t="s">
        <v>175</v>
      </c>
      <c r="L5" s="124"/>
      <c r="M5" s="124"/>
      <c r="N5" s="125"/>
      <c r="O5" s="129" t="s">
        <v>140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142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54" t="s">
        <v>146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60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147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54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46" t="s">
        <v>148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57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42</v>
      </c>
      <c r="E12" s="146" t="s">
        <v>149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48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69</v>
      </c>
      <c r="E13" s="148" t="s">
        <v>150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51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Marguerite Lapointe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10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Alyssa Lavoie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15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M-PROULX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LA SAMARE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Marie Provencher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14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Lucie-Marie Vigneault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12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LE BOISÉ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STE-MARIE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Laurie-Anne Latulippe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8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Alyssa Lavoie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6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STE-MARIE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LA SAMARE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Marguerite Lapointe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12</v>
      </c>
      <c r="L29" s="72">
        <v>21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Lucie-Marie Vigneault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16</v>
      </c>
      <c r="L30" s="72">
        <v>21</v>
      </c>
      <c r="M30" s="71" t="str">
        <f>IF(OR(K30="",L30=""),"",IF(L30&gt;K30,"V",IF(K30=L30,"","P")))</f>
        <v>V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M-PROULX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STE-MARIE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Laurie-Anne Latulippe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6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Marie Provencher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8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STE-MARIE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LE BOISÉ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Alyssa Lavoie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4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Lucie-Marie Vigneault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8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LA SAMARE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STE-MARIE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Marguerite Lapointe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12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Marie Provencher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16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M-PROULX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LE BOISÉ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Laurie-Anne Latulippe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9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Lucie-Marie Vigneault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15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STE-MARIE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IF(VLOOKUP(N45,$B$9:$D$13,3,FALSE)="","",VLOOKUP((VLOOKUP(N45,$B$9:$D$13,3,FALSE)),Lég!$H$3:$J$30,3,FALSE))</f>
        <v>STE-MARIE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Marie Provencher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14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Alyssa Lavoie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14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LE BOISÉ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LA SAMARE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Laurie-Anne Latulippe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6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Marguerite Lapointe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8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STE-MARIE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M-PROULX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38" priority="8">
      <formula>B2=VLOOKUP("X2",$A$9:$J$13,5,FALSE)</formula>
    </cfRule>
  </conditionalFormatting>
  <conditionalFormatting sqref="B5:F6">
    <cfRule type="expression" dxfId="137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6" priority="6">
      <formula>B1=VLOOKUP("X4",$A$9:$J$13,5,FALSE)</formula>
    </cfRule>
    <cfRule type="expression" dxfId="135" priority="7">
      <formula>B1=VLOOKUP("X3",$A$9:$J$13,5,FALSE)</formula>
    </cfRule>
    <cfRule type="expression" dxfId="134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3" priority="5">
      <formula>B1=VLOOKUP("X5",$A$9:$J$13,5,FALSE)</formula>
    </cfRule>
  </conditionalFormatting>
  <conditionalFormatting sqref="B1:S4">
    <cfRule type="expression" dxfId="132" priority="9">
      <formula>B1=VLOOKUP("X1",$A$9:$J$12,5,FALSE)</formula>
    </cfRule>
  </conditionalFormatting>
  <conditionalFormatting sqref="B4:S7">
    <cfRule type="expression" dxfId="131" priority="2">
      <formula>B4=VLOOKUP("X2",$A$9:$J$13,5,FALSE)</formula>
    </cfRule>
    <cfRule type="expression" dxfId="130" priority="3">
      <formula>B4=VLOOKUP("X3",$A$9:$J$13,5,FALSE)</formula>
    </cfRule>
    <cfRule type="expression" dxfId="129" priority="4">
      <formula>B4=VLOOKUP("X4",$A$9:$J$13,5,FALSE)</formula>
    </cfRule>
  </conditionalFormatting>
  <conditionalFormatting sqref="E8:Q8">
    <cfRule type="expression" dxfId="128" priority="10">
      <formula>E8=VLOOKUP("X2",$A$9:$J$13,5,FALSE)</formula>
    </cfRule>
    <cfRule type="expression" dxfId="127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26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851A-C496-4341-889B-5D7834EC1A1C}">
  <sheetPr>
    <pageSetUpPr fitToPage="1"/>
  </sheetPr>
  <dimension ref="A1:AG80"/>
  <sheetViews>
    <sheetView zoomScaleNormal="100" workbookViewId="0">
      <selection activeCell="R13" sqref="R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138</v>
      </c>
      <c r="E2" s="118"/>
      <c r="F2" s="118"/>
      <c r="G2" s="118"/>
      <c r="H2" s="118"/>
      <c r="I2" s="119"/>
      <c r="J2" s="47"/>
      <c r="K2" s="117" t="s">
        <v>174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172</v>
      </c>
      <c r="C5" s="118"/>
      <c r="D5" s="118"/>
      <c r="E5" s="118"/>
      <c r="F5" s="119"/>
      <c r="G5" s="49"/>
      <c r="H5" s="117"/>
      <c r="I5" s="119"/>
      <c r="J5" s="50"/>
      <c r="K5" s="123" t="s">
        <v>176</v>
      </c>
      <c r="L5" s="124"/>
      <c r="M5" s="124"/>
      <c r="N5" s="125"/>
      <c r="O5" s="129" t="s">
        <v>140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178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54" t="s">
        <v>151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51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152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48</v>
      </c>
      <c r="S10" s="63">
        <f t="shared" ref="S10:S14" si="0">IF(R10="","",RANK(R10,$R$9:$R$14,0))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55</v>
      </c>
      <c r="E11" s="146" t="s">
        <v>153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45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42</v>
      </c>
      <c r="E12" s="146" t="s">
        <v>154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42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4</v>
      </c>
      <c r="E13" s="146" t="s">
        <v>155</v>
      </c>
      <c r="F13" s="146"/>
      <c r="G13" s="146"/>
      <c r="H13" s="146"/>
      <c r="I13" s="146"/>
      <c r="J13" s="146"/>
      <c r="K13" s="61"/>
      <c r="L13" s="146"/>
      <c r="M13" s="146"/>
      <c r="N13" s="146"/>
      <c r="O13" s="146"/>
      <c r="P13" s="146"/>
      <c r="Q13" s="147"/>
      <c r="R13" s="65">
        <v>36</v>
      </c>
      <c r="S13" s="63">
        <f t="shared" si="0"/>
        <v>6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96</v>
      </c>
      <c r="E14" s="168" t="s">
        <v>159</v>
      </c>
      <c r="F14" s="168"/>
      <c r="G14" s="168"/>
      <c r="H14" s="168"/>
      <c r="I14" s="168"/>
      <c r="J14" s="168"/>
      <c r="K14" s="67"/>
      <c r="L14" s="148"/>
      <c r="M14" s="148"/>
      <c r="N14" s="148"/>
      <c r="O14" s="148"/>
      <c r="P14" s="148"/>
      <c r="Q14" s="149"/>
      <c r="R14" s="68">
        <v>39</v>
      </c>
      <c r="S14" s="69">
        <f t="shared" si="0"/>
        <v>5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87"/>
      <c r="E16" s="172"/>
      <c r="F16" s="172"/>
      <c r="G16" s="172"/>
      <c r="H16" s="172"/>
      <c r="I16" s="172"/>
      <c r="J16" s="172"/>
      <c r="K16" s="173" t="s">
        <v>132</v>
      </c>
      <c r="L16" s="17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4">
        <v>2</v>
      </c>
      <c r="E17" s="160" t="str">
        <f>VLOOKUP(D17,$B$9:$J$14,4,FALSE)</f>
        <v>Kayla Désilets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8</v>
      </c>
      <c r="M17" s="71" t="str">
        <f>IF(OR(K17="",L17=""),"",IF(L17&gt;K17,"V",IF(K17=L17,"","P")))</f>
        <v>P</v>
      </c>
      <c r="N17" s="162">
        <v>4</v>
      </c>
      <c r="O17" s="160" t="str">
        <f>VLOOKUP(N17,$B$9:$J$14,4,FALSE)</f>
        <v>Ophélie Joannette-Hamel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74"/>
      <c r="E18" s="160" t="str">
        <f>IF(VLOOKUP(D17,$B$9:$Q$14,11,FALSE)="","",VLOOKUP(D17,$B$9:$Q$14,11,FALSE))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9</v>
      </c>
      <c r="M18" s="71" t="str">
        <f>IF(OR(K18="",L18=""),"",IF(L18&gt;K18,"V",IF(K18=L18,"","P")))</f>
        <v>P</v>
      </c>
      <c r="N18" s="163"/>
      <c r="O18" s="160" t="str">
        <f>IF(VLOOKUP(N17,$B$9:$Q$14,11,FALSE)="","",VLOOKUP(N17,$B$9:$Q$14,11,FALSE))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74"/>
      <c r="E19" s="169" t="str">
        <f>IF(VLOOKUP(D17,$B$9:$D$14,3,FALSE)="","",VLOOKUP((VLOOKUP(D17,$B$9:$D$14,3,FALSE)),[1]Lég!$H$3:$J$30,3,FALSE))</f>
        <v>M-PROULX</v>
      </c>
      <c r="F19" s="170"/>
      <c r="G19" s="170"/>
      <c r="H19" s="170"/>
      <c r="I19" s="17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9" t="str">
        <f>IF(VLOOKUP(N17,$B$9:$D$14,3,FALSE)="","",VLOOKUP((VLOOKUP(N17,$B$9:$D$14,3,FALSE)),[1]Lég!$H$3:$J$30,3,FALSE))</f>
        <v>LA SAMARE</v>
      </c>
      <c r="P19" s="170"/>
      <c r="Q19" s="170"/>
      <c r="R19" s="170"/>
      <c r="S19" s="171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5</v>
      </c>
      <c r="E21" s="160" t="str">
        <f>VLOOKUP(D21,$B$9:$J$14,4,FALSE)</f>
        <v>Maïka Pépin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10</v>
      </c>
      <c r="M21" s="71" t="str">
        <f>IF(OR(K21="",L21=""),"",IF(L21&gt;K21,"V",IF(K21=L21,"","P")))</f>
        <v>P</v>
      </c>
      <c r="N21" s="162">
        <v>6</v>
      </c>
      <c r="O21" s="160" t="str">
        <f>VLOOKUP(N21,$B$9:$J$14,4,FALSE)</f>
        <v>Gisèle Blondin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IF(VLOOKUP(D21,$B$9:$Q$14,11,FALSE)="","",VLOOKUP(D21,$B$9:$Q$14,11,FALSE))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17</v>
      </c>
      <c r="M22" s="71" t="str">
        <f>IF(OR(K22="",L22=""),"",IF(L22&gt;K22,"V",IF(K22=L22,"","P")))</f>
        <v>P</v>
      </c>
      <c r="N22" s="163"/>
      <c r="O22" s="160" t="str">
        <f>IF(VLOOKUP(N21,$B$9:$Q$14,11,FALSE)="","",VLOOKUP(N21,$B$9:$Q$14,11,FALSE))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9" t="str">
        <f>IF(VLOOKUP(D21,$B$9:$D$14,3,FALSE)="","",VLOOKUP((VLOOKUP(D21,$B$9:$D$14,3,FALSE)),[1]Lég!$H$3:$J$30,3,FALSE))</f>
        <v>M-PROULX</v>
      </c>
      <c r="F23" s="170"/>
      <c r="G23" s="170"/>
      <c r="H23" s="170"/>
      <c r="I23" s="171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9" t="str">
        <f>IF(VLOOKUP(N21,$B$9:$D$14,3,FALSE)="","",VLOOKUP((VLOOKUP(N21,$B$9:$D$14,3,FALSE)),[1]Lég!$H$3:$J$30,3,FALSE))</f>
        <v>JEAN-RAIMBAULT</v>
      </c>
      <c r="P23" s="170"/>
      <c r="Q23" s="170"/>
      <c r="R23" s="170"/>
      <c r="S23" s="171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5"/>
      <c r="C25" s="3"/>
      <c r="D25" s="157">
        <v>1</v>
      </c>
      <c r="E25" s="160" t="str">
        <f>VLOOKUP(D25,$B$9:$J$14,4,FALSE)</f>
        <v>Méliane Simoneau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19</v>
      </c>
      <c r="M25" s="71" t="str">
        <f>IF(OR(K25="",L25=""),"",IF(L25&gt;K25,"V",IF(K25=L25,"","P")))</f>
        <v>P</v>
      </c>
      <c r="N25" s="162">
        <v>3</v>
      </c>
      <c r="O25" s="160" t="str">
        <f>VLOOKUP(N25,$B$9:$J$14,4,FALSE)</f>
        <v>Clara Roy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5"/>
      <c r="C26" s="3"/>
      <c r="D26" s="158"/>
      <c r="E26" s="160" t="str">
        <f>IF(VLOOKUP(D25,$B$9:$Q$14,11,FALSE)="","",VLOOKUP(D25,$B$9:$Q$14,11,FALSE))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9</v>
      </c>
      <c r="M26" s="71" t="str">
        <f>IF(OR(K26="",L26=""),"",IF(L26&gt;K26,"V",IF(K26=L26,"","P")))</f>
        <v>P</v>
      </c>
      <c r="N26" s="163"/>
      <c r="O26" s="160" t="str">
        <f>IF(VLOOKUP(N25,$B$9:$Q$14,11,FALSE)="","",VLOOKUP(N25,$B$9:$Q$14,11,FALSE))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5"/>
      <c r="C27" s="3"/>
      <c r="D27" s="159"/>
      <c r="E27" s="169" t="str">
        <f>IF(VLOOKUP(D25,$B$9:$D$14,3,FALSE)="","",VLOOKUP((VLOOKUP(D25,$B$9:$D$14,3,FALSE)),[1]Lég!$H$3:$J$30,3,FALSE))</f>
        <v>LA SAMARE</v>
      </c>
      <c r="F27" s="170"/>
      <c r="G27" s="170"/>
      <c r="H27" s="170"/>
      <c r="I27" s="171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9" t="str">
        <f>IF(VLOOKUP(N25,$B$9:$D$14,3,FALSE)="","",VLOOKUP((VLOOKUP(N25,$B$9:$D$14,3,FALSE)),[1]Lég!$H$3:$J$30,3,FALSE))</f>
        <v>JEANNE-MANCE</v>
      </c>
      <c r="P27" s="170"/>
      <c r="Q27" s="170"/>
      <c r="R27" s="170"/>
      <c r="S27" s="171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5"/>
      <c r="C29" s="3"/>
      <c r="D29" s="157">
        <v>2</v>
      </c>
      <c r="E29" s="160" t="str">
        <f>VLOOKUP(D29,$B$9:$J$14,4,FALSE)</f>
        <v>Kayla Désilets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5</v>
      </c>
      <c r="M29" s="71" t="str">
        <f>IF(OR(K29="",L29=""),"",IF(L29&gt;K29,"V",IF(K29=L29,"","P")))</f>
        <v>P</v>
      </c>
      <c r="N29" s="162">
        <v>6</v>
      </c>
      <c r="O29" s="160" t="str">
        <f>VLOOKUP(N29,$B$9:$J$14,4,FALSE)</f>
        <v>Gisèle Blondin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5"/>
      <c r="C30" s="3"/>
      <c r="D30" s="158"/>
      <c r="E30" s="160" t="str">
        <f>IF(VLOOKUP(D29,$B$9:$Q$14,11,FALSE)="","",VLOOKUP(D29,$B$9:$Q$14,11,FALSE))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14</v>
      </c>
      <c r="M30" s="71" t="str">
        <f>IF(OR(K30="",L30=""),"",IF(L30&gt;K30,"V",IF(K30=L30,"","P")))</f>
        <v>P</v>
      </c>
      <c r="N30" s="163"/>
      <c r="O30" s="160" t="str">
        <f>IF(VLOOKUP(N29,$B$9:$Q$14,11,FALSE)="","",VLOOKUP(N29,$B$9:$Q$14,11,FALSE))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5"/>
      <c r="C31" s="3"/>
      <c r="D31" s="159"/>
      <c r="E31" s="169" t="str">
        <f>IF(VLOOKUP(D29,$B$9:$D$14,3,FALSE)="","",VLOOKUP((VLOOKUP(D29,$B$9:$D$14,3,FALSE)),[1]Lég!$H$3:$J$30,3,FALSE))</f>
        <v>M-PROULX</v>
      </c>
      <c r="F31" s="170"/>
      <c r="G31" s="170"/>
      <c r="H31" s="170"/>
      <c r="I31" s="17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9" t="str">
        <f>IF(VLOOKUP(N29,$B$9:$D$14,3,FALSE)="","",VLOOKUP((VLOOKUP(N29,$B$9:$D$14,3,FALSE)),[1]Lég!$H$3:$J$30,3,FALSE))</f>
        <v>JEAN-RAIMBAULT</v>
      </c>
      <c r="P31" s="170"/>
      <c r="Q31" s="170"/>
      <c r="R31" s="170"/>
      <c r="S31" s="171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5"/>
      <c r="C33" s="3"/>
      <c r="D33" s="157">
        <v>1</v>
      </c>
      <c r="E33" s="160" t="str">
        <f>VLOOKUP(D33,$B$9:$J$14,4,FALSE)</f>
        <v>Méliane Simoneau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10</v>
      </c>
      <c r="M33" s="71" t="str">
        <f>IF(OR(K33="",L33=""),"",IF(L33&gt;K33,"V",IF(K33=L33,"","P")))</f>
        <v>P</v>
      </c>
      <c r="N33" s="162">
        <v>4</v>
      </c>
      <c r="O33" s="160" t="str">
        <f>VLOOKUP(N33,$B$9:$J$14,4,FALSE)</f>
        <v>Ophélie Joannette-Hamel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5"/>
      <c r="C34" s="3"/>
      <c r="D34" s="158"/>
      <c r="E34" s="160" t="str">
        <f>IF(VLOOKUP(D33,$B$9:$Q$14,11,FALSE)="","",VLOOKUP(D33,$B$9:$Q$14,11,FALSE))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2</v>
      </c>
      <c r="M34" s="71" t="str">
        <f>IF(OR(K34="",L34=""),"",IF(L34&gt;K34,"V",IF(K34=L34,"","P")))</f>
        <v>P</v>
      </c>
      <c r="N34" s="163"/>
      <c r="O34" s="160" t="str">
        <f>IF(VLOOKUP(N33,$B$9:$Q$14,11,FALSE)="","",VLOOKUP(N33,$B$9:$Q$14,11,FALSE))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5"/>
      <c r="C35" s="3"/>
      <c r="D35" s="159"/>
      <c r="E35" s="169" t="str">
        <f>IF(VLOOKUP(D33,$B$9:$D$14,3,FALSE)="","",VLOOKUP((VLOOKUP(D33,$B$9:$D$14,3,FALSE)),[1]Lég!$H$3:$J$30,3,FALSE))</f>
        <v>LA SAMARE</v>
      </c>
      <c r="F35" s="170"/>
      <c r="G35" s="170"/>
      <c r="H35" s="170"/>
      <c r="I35" s="171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9" t="str">
        <f>IF(VLOOKUP(N33,$B$9:$D$14,3,FALSE)="","",VLOOKUP((VLOOKUP(N33,$B$9:$D$14,3,FALSE)),[1]Lég!$H$3:$J$30,3,FALSE))</f>
        <v>LA SAMARE</v>
      </c>
      <c r="P35" s="170"/>
      <c r="Q35" s="170"/>
      <c r="R35" s="170"/>
      <c r="S35" s="171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5"/>
      <c r="C37" s="3"/>
      <c r="D37" s="157">
        <v>3</v>
      </c>
      <c r="E37" s="160" t="str">
        <f>VLOOKUP(D37,$B$9:$J$14,4,FALSE)</f>
        <v>Clara Roy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19</v>
      </c>
      <c r="M37" s="71" t="str">
        <f>IF(OR(K37="",L37=""),"",IF(L37&gt;K37,"V",IF(K37=L37,"","P")))</f>
        <v>P</v>
      </c>
      <c r="N37" s="162">
        <v>5</v>
      </c>
      <c r="O37" s="160" t="str">
        <f>VLOOKUP(N37,$B$9:$J$14,4,FALSE)</f>
        <v>Maïka Pépin</v>
      </c>
      <c r="P37" s="160"/>
      <c r="Q37" s="160"/>
      <c r="R37" s="160"/>
      <c r="S37" s="161"/>
      <c r="U37" s="166">
        <f>IF(OR(K37="",L37=""),"",(COUNTIF(J37:J39,"V")*3)+(COUNTIF(J37:J39,"P")*1)+(COUNTIF(J37:J39,"VS")*1))</f>
        <v>6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5"/>
      <c r="C38" s="3"/>
      <c r="D38" s="158"/>
      <c r="E38" s="160" t="str">
        <f>IF(VLOOKUP(D37,$B$9:$Q$14,11,FALSE)="","",VLOOKUP(D37,$B$9:$Q$14,11,FALSE))</f>
        <v/>
      </c>
      <c r="F38" s="160"/>
      <c r="G38" s="160"/>
      <c r="H38" s="160"/>
      <c r="I38" s="161"/>
      <c r="J38" s="71" t="str">
        <f>IF(OR(K38="",L38=""),"",IF(K38&gt;L38,"V",IF(K38=L38,"","P")))</f>
        <v>V</v>
      </c>
      <c r="K38" s="72">
        <v>21</v>
      </c>
      <c r="L38" s="72">
        <v>15</v>
      </c>
      <c r="M38" s="71" t="str">
        <f>IF(OR(K38="",L38=""),"",IF(L38&gt;K38,"V",IF(K38=L38,"","P")))</f>
        <v>P</v>
      </c>
      <c r="N38" s="163"/>
      <c r="O38" s="160" t="str">
        <f>IF(VLOOKUP(N37,$B$9:$Q$14,11,FALSE)="","",VLOOKUP(N37,$B$9:$Q$14,11,FALSE))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5"/>
      <c r="C39" s="3"/>
      <c r="D39" s="159"/>
      <c r="E39" s="169" t="str">
        <f>IF(VLOOKUP(D37,$B$9:$D$14,3,FALSE)="","",VLOOKUP((VLOOKUP(D37,$B$9:$D$14,3,FALSE)),[1]Lég!$H$3:$J$30,3,FALSE))</f>
        <v>JEANNE-MANCE</v>
      </c>
      <c r="F39" s="170"/>
      <c r="G39" s="170"/>
      <c r="H39" s="170"/>
      <c r="I39" s="17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9" t="str">
        <f>IF(VLOOKUP(N37,$B$9:$D$14,3,FALSE)="","",VLOOKUP((VLOOKUP(N37,$B$9:$D$14,3,FALSE)),[1]Lég!$H$3:$J$30,3,FALSE))</f>
        <v>M-PROULX</v>
      </c>
      <c r="P39" s="170"/>
      <c r="Q39" s="170"/>
      <c r="R39" s="170"/>
      <c r="S39" s="171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5"/>
      <c r="C41" s="3"/>
      <c r="D41" s="157">
        <v>4</v>
      </c>
      <c r="E41" s="160" t="str">
        <f>VLOOKUP(D41,$B$9:$J$14,4,FALSE)</f>
        <v>Ophélie Joannette-Hamel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8</v>
      </c>
      <c r="M41" s="71" t="str">
        <f>IF(OR(K41="",L41=""),"",IF(L41&gt;K41,"V",IF(K41=L41,"","P")))</f>
        <v>P</v>
      </c>
      <c r="N41" s="162">
        <v>6</v>
      </c>
      <c r="O41" s="160" t="str">
        <f>VLOOKUP(N41,$B$9:$J$14,4,FALSE)</f>
        <v>Gisèle Blondin</v>
      </c>
      <c r="P41" s="160"/>
      <c r="Q41" s="160"/>
      <c r="R41" s="160"/>
      <c r="S41" s="161"/>
      <c r="U41" s="166">
        <f>IF(OR(K41="",L41=""),"",(COUNTIF(J41:J43,"V")*3)+(COUNTIF(J41:J43,"P")*1)+(COUNTIF(J41:J43,"VS")*1))</f>
        <v>4</v>
      </c>
      <c r="V41" s="166">
        <f>IF(OR(K41="",L41=""),"",(COUNTIF(M41:M43,"V")*3)+(COUNTIF(M41:M43,"P")*1)+(COUNTIF(M41:M43,"VS")*1))</f>
        <v>5</v>
      </c>
      <c r="AG41" s="81"/>
    </row>
    <row r="42" spans="1:33" s="82" customFormat="1" ht="15.75" x14ac:dyDescent="0.2">
      <c r="A42" s="81"/>
      <c r="B42" s="175"/>
      <c r="C42" s="3"/>
      <c r="D42" s="158"/>
      <c r="E42" s="160" t="str">
        <f>IF(VLOOKUP(D41,$B$9:$Q$14,11,FALSE)="","",VLOOKUP(D41,$B$9:$Q$14,11,FALSE))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20</v>
      </c>
      <c r="L42" s="72">
        <v>22</v>
      </c>
      <c r="M42" s="71" t="str">
        <f>IF(OR(K42="",L42=""),"",IF(L42&gt;K42,"V",IF(K42=L42,"","P")))</f>
        <v>V</v>
      </c>
      <c r="N42" s="163"/>
      <c r="O42" s="160" t="str">
        <f>IF(VLOOKUP(N41,$B$9:$Q$14,11,FALSE)="","",VLOOKUP(N41,$B$9:$Q$14,11,FALSE))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75"/>
      <c r="C43" s="3"/>
      <c r="D43" s="159"/>
      <c r="E43" s="169" t="str">
        <f>IF(VLOOKUP(D41,$B$9:$D$14,3,FALSE)="","",VLOOKUP((VLOOKUP(D41,$B$9:$D$14,3,FALSE)),[1]Lég!$H$3:$J$30,3,FALSE))</f>
        <v>LA SAMARE</v>
      </c>
      <c r="F43" s="170"/>
      <c r="G43" s="170"/>
      <c r="H43" s="170"/>
      <c r="I43" s="171"/>
      <c r="J43" s="71" t="str">
        <f>IF(OR(K43="",L43=""),"",IF(K43&gt;L43,"VS","PS"))</f>
        <v>PS</v>
      </c>
      <c r="K43" s="72">
        <v>10</v>
      </c>
      <c r="L43" s="72">
        <v>12</v>
      </c>
      <c r="M43" s="71" t="str">
        <f>IF(OR(K43="",L43=""),"",IF(L43&gt;K43,"VS","PS"))</f>
        <v>VS</v>
      </c>
      <c r="N43" s="164"/>
      <c r="O43" s="169" t="str">
        <f>IF(VLOOKUP(N41,$B$9:$D$14,3,FALSE)="","",VLOOKUP((VLOOKUP(N41,$B$9:$D$14,3,FALSE)),[1]Lég!$H$3:$J$30,3,FALSE))</f>
        <v>JEAN-RAIMBAULT</v>
      </c>
      <c r="P43" s="170"/>
      <c r="Q43" s="170"/>
      <c r="R43" s="170"/>
      <c r="S43" s="171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5"/>
      <c r="C45" s="3"/>
      <c r="D45" s="157">
        <v>2</v>
      </c>
      <c r="E45" s="160" t="str">
        <f>VLOOKUP(D45,$B$9:$J$14,4,FALSE)</f>
        <v>Kayla Désilets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17</v>
      </c>
      <c r="M45" s="71" t="str">
        <f>IF(OR(K45="",L45=""),"",IF(L45&gt;K45,"V",IF(K45=L45,"","P")))</f>
        <v>P</v>
      </c>
      <c r="N45" s="162">
        <v>3</v>
      </c>
      <c r="O45" s="160" t="str">
        <f>VLOOKUP(N45,$B$9:$J$14,4,FALSE)</f>
        <v>Clara Roy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75"/>
      <c r="C46" s="3"/>
      <c r="D46" s="158"/>
      <c r="E46" s="160" t="str">
        <f>IF(VLOOKUP(D45,$B$9:$Q$14,11,FALSE)="","",VLOOKUP(D45,$B$9:$Q$14,11,FALSE))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10</v>
      </c>
      <c r="M46" s="71" t="str">
        <f>IF(OR(K46="",L46=""),"",IF(L46&gt;K46,"V",IF(K46=L46,"","P")))</f>
        <v>P</v>
      </c>
      <c r="N46" s="163"/>
      <c r="O46" s="160" t="str">
        <f>IF(VLOOKUP(N45,$B$9:$Q$14,11,FALSE)="","",VLOOKUP(N45,$B$9:$Q$14,11,FALSE))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75"/>
      <c r="C47" s="3"/>
      <c r="D47" s="159"/>
      <c r="E47" s="169" t="str">
        <f>IF(VLOOKUP(D45,$B$9:$D$14,3,FALSE)="","",VLOOKUP((VLOOKUP(D45,$B$9:$D$14,3,FALSE)),[1]Lég!$H$3:$J$30,3,FALSE))</f>
        <v>M-PROULX</v>
      </c>
      <c r="F47" s="170"/>
      <c r="G47" s="170"/>
      <c r="H47" s="170"/>
      <c r="I47" s="17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9" t="str">
        <f>IF(VLOOKUP(N45,$B$9:$D$14,3,FALSE)="","",VLOOKUP((VLOOKUP(N45,$B$9:$D$14,3,FALSE)),[1]Lég!$H$3:$J$30,3,FALSE))</f>
        <v>JEANNE-MANCE</v>
      </c>
      <c r="P47" s="170"/>
      <c r="Q47" s="170"/>
      <c r="R47" s="170"/>
      <c r="S47" s="171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5"/>
      <c r="C49" s="3"/>
      <c r="D49" s="157">
        <v>1</v>
      </c>
      <c r="E49" s="160" t="str">
        <f>VLOOKUP(D49,$B$9:$J$14,4,FALSE)</f>
        <v>Méliane Simoneau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0</v>
      </c>
      <c r="M49" s="71" t="str">
        <f>IF(OR(K49="",L49=""),"",IF(L49&gt;K49,"V",IF(K49=L49,"","P")))</f>
        <v>P</v>
      </c>
      <c r="N49" s="162">
        <v>5</v>
      </c>
      <c r="O49" s="160" t="str">
        <f>VLOOKUP(N49,$B$9:$J$14,4,FALSE)</f>
        <v>Maïka Pépin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75"/>
      <c r="C50" s="3"/>
      <c r="D50" s="158"/>
      <c r="E50" s="160" t="str">
        <f>IF(VLOOKUP(D49,$B$9:$Q$14,11,FALSE)="","",VLOOKUP(D49,$B$9:$Q$14,11,FALSE))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0</v>
      </c>
      <c r="M50" s="71" t="str">
        <f>IF(OR(K50="",L50=""),"",IF(L50&gt;K50,"V",IF(K50=L50,"","P")))</f>
        <v>P</v>
      </c>
      <c r="N50" s="163"/>
      <c r="O50" s="160" t="str">
        <f>IF(VLOOKUP(N49,$B$9:$Q$14,11,FALSE)="","",VLOOKUP(N49,$B$9:$Q$14,11,FALSE))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75"/>
      <c r="C51" s="3"/>
      <c r="D51" s="159"/>
      <c r="E51" s="169" t="str">
        <f>IF(VLOOKUP(D49,$B$9:$D$14,3,FALSE)="","",VLOOKUP((VLOOKUP(D49,$B$9:$D$14,3,FALSE)),[1]Lég!$H$3:$J$30,3,FALSE))</f>
        <v>LA SAMARE</v>
      </c>
      <c r="F51" s="170"/>
      <c r="G51" s="170"/>
      <c r="H51" s="170"/>
      <c r="I51" s="171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9" t="str">
        <f>IF(VLOOKUP(N49,$B$9:$D$14,3,FALSE)="","",VLOOKUP((VLOOKUP(N49,$B$9:$D$14,3,FALSE)),[1]Lég!$H$3:$J$30,3,FALSE))</f>
        <v>M-PROULX</v>
      </c>
      <c r="P51" s="170"/>
      <c r="Q51" s="170"/>
      <c r="R51" s="170"/>
      <c r="S51" s="171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5"/>
      <c r="C53" s="3"/>
      <c r="D53" s="157">
        <v>3</v>
      </c>
      <c r="E53" s="160" t="str">
        <f>VLOOKUP(D53,$B$9:$J$14,4,FALSE)</f>
        <v>Clara Roy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13</v>
      </c>
      <c r="M53" s="71" t="str">
        <f>IF(OR(K53="",L53=""),"",IF(L53&gt;K53,"V",IF(K53=L53,"","P")))</f>
        <v>P</v>
      </c>
      <c r="N53" s="162">
        <v>6</v>
      </c>
      <c r="O53" s="160" t="str">
        <f>VLOOKUP(N53,$B$9:$J$14,4,FALSE)</f>
        <v>Gisèle Blondin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75"/>
      <c r="C54" s="3"/>
      <c r="D54" s="158"/>
      <c r="E54" s="160" t="str">
        <f>IF(VLOOKUP(D53,$B$9:$Q$14,11,FALSE)="","",VLOOKUP(D53,$B$9:$Q$14,11,FALSE))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11</v>
      </c>
      <c r="M54" s="71" t="str">
        <f>IF(OR(K54="",L54=""),"",IF(L54&gt;K54,"V",IF(K54=L54,"","P")))</f>
        <v>P</v>
      </c>
      <c r="N54" s="163"/>
      <c r="O54" s="160" t="str">
        <f>IF(VLOOKUP(N53,$B$9:$Q$14,11,FALSE)="","",VLOOKUP(N53,$B$9:$Q$14,11,FALSE))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75"/>
      <c r="C55" s="3"/>
      <c r="D55" s="159"/>
      <c r="E55" s="169" t="str">
        <f>IF(VLOOKUP(D53,$B$9:$D$14,3,FALSE)="","",VLOOKUP((VLOOKUP(D53,$B$9:$D$14,3,FALSE)),[1]Lég!$H$3:$J$30,3,FALSE))</f>
        <v>JEANNE-MANCE</v>
      </c>
      <c r="F55" s="170"/>
      <c r="G55" s="170"/>
      <c r="H55" s="170"/>
      <c r="I55" s="171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9" t="str">
        <f>IF(VLOOKUP(N53,$B$9:$D$14,3,FALSE)="","",VLOOKUP((VLOOKUP(N53,$B$9:$D$14,3,FALSE)),[1]Lég!$H$3:$J$30,3,FALSE))</f>
        <v>JEAN-RAIMBAULT</v>
      </c>
      <c r="P55" s="170"/>
      <c r="Q55" s="170"/>
      <c r="R55" s="170"/>
      <c r="S55" s="171"/>
      <c r="U55" s="166"/>
      <c r="V55" s="166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5"/>
      <c r="C57" s="3"/>
      <c r="D57" s="157">
        <v>4</v>
      </c>
      <c r="E57" s="160" t="str">
        <f>VLOOKUP(D57,$B$9:$J$14,4,FALSE)</f>
        <v>Ophélie Joannette-Hamel</v>
      </c>
      <c r="F57" s="160"/>
      <c r="G57" s="160"/>
      <c r="H57" s="160"/>
      <c r="I57" s="161"/>
      <c r="J57" s="71" t="str">
        <f>IF(OR(K57="",L57=""),"",IF(K57&gt;L57,"V",IF(K57=L57,"","P")))</f>
        <v>V</v>
      </c>
      <c r="K57" s="72">
        <v>21</v>
      </c>
      <c r="L57" s="72">
        <v>0</v>
      </c>
      <c r="M57" s="71" t="str">
        <f>IF(OR(K57="",L57=""),"",IF(L57&gt;K57,"V",IF(K57=L57,"","P")))</f>
        <v>P</v>
      </c>
      <c r="N57" s="162">
        <v>5</v>
      </c>
      <c r="O57" s="160" t="str">
        <f>VLOOKUP(N57,$B$9:$J$14,4,FALSE)</f>
        <v>Maïka Pépin</v>
      </c>
      <c r="P57" s="160"/>
      <c r="Q57" s="160"/>
      <c r="R57" s="160"/>
      <c r="S57" s="161"/>
      <c r="U57" s="166">
        <f>IF(OR(K57="",L57=""),"",(COUNTIF(J57:J59,"V")*3)+(COUNTIF(J57:J59,"P")*1)+(COUNTIF(J57:J59,"VS")*1))</f>
        <v>6</v>
      </c>
      <c r="V57" s="166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75"/>
      <c r="C58" s="3"/>
      <c r="D58" s="158"/>
      <c r="E58" s="160" t="str">
        <f>IF(VLOOKUP(D57,$B$9:$Q$14,11,FALSE)="","",VLOOKUP(D57,$B$9:$Q$14,11,FALSE))</f>
        <v/>
      </c>
      <c r="F58" s="160"/>
      <c r="G58" s="160"/>
      <c r="H58" s="160"/>
      <c r="I58" s="161"/>
      <c r="J58" s="71" t="str">
        <f>IF(OR(K58="",L58=""),"",IF(K58&gt;L58,"V",IF(K58=L58,"","P")))</f>
        <v>V</v>
      </c>
      <c r="K58" s="72">
        <v>21</v>
      </c>
      <c r="L58" s="72">
        <v>0</v>
      </c>
      <c r="M58" s="71" t="str">
        <f>IF(OR(K58="",L58=""),"",IF(L58&gt;K58,"V",IF(K58=L58,"","P")))</f>
        <v>P</v>
      </c>
      <c r="N58" s="163"/>
      <c r="O58" s="160" t="str">
        <f>IF(VLOOKUP(N57,$B$9:$Q$14,11,FALSE)="","",VLOOKUP(N57,$B$9:$Q$14,11,FALSE))</f>
        <v/>
      </c>
      <c r="P58" s="160"/>
      <c r="Q58" s="160"/>
      <c r="R58" s="160"/>
      <c r="S58" s="161"/>
      <c r="U58" s="166"/>
      <c r="V58" s="166"/>
      <c r="AG58" s="81"/>
    </row>
    <row r="59" spans="1:33" s="82" customFormat="1" ht="15.75" x14ac:dyDescent="0.2">
      <c r="A59" s="81"/>
      <c r="B59" s="175"/>
      <c r="C59" s="3"/>
      <c r="D59" s="159"/>
      <c r="E59" s="169" t="str">
        <f>IF(VLOOKUP(D57,$B$9:$D$14,3,FALSE)="","",VLOOKUP((VLOOKUP(D57,$B$9:$D$14,3,FALSE)),[1]Lég!$H$3:$J$30,3,FALSE))</f>
        <v>LA SAMARE</v>
      </c>
      <c r="F59" s="170"/>
      <c r="G59" s="170"/>
      <c r="H59" s="170"/>
      <c r="I59" s="171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64"/>
      <c r="O59" s="169" t="str">
        <f>IF(VLOOKUP(N57,$B$9:$D$14,3,FALSE)="","",VLOOKUP((VLOOKUP(N57,$B$9:$D$14,3,FALSE)),[1]Lég!$H$3:$J$30,3,FALSE))</f>
        <v>M-PROULX</v>
      </c>
      <c r="P59" s="170"/>
      <c r="Q59" s="170"/>
      <c r="R59" s="170"/>
      <c r="S59" s="171"/>
      <c r="U59" s="166"/>
      <c r="V59" s="166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5"/>
      <c r="C61" s="3"/>
      <c r="D61" s="157">
        <v>1</v>
      </c>
      <c r="E61" s="160" t="str">
        <f>VLOOKUP(D61,$B$9:$J$14,4,FALSE)</f>
        <v>Méliane Simoneau</v>
      </c>
      <c r="F61" s="160"/>
      <c r="G61" s="160"/>
      <c r="H61" s="160"/>
      <c r="I61" s="161"/>
      <c r="J61" s="71" t="str">
        <f>IF(OR(K61="",L61=""),"",IF(K61&gt;L61,"V",IF(K61=L61,"","P")))</f>
        <v>V</v>
      </c>
      <c r="K61" s="72">
        <v>21</v>
      </c>
      <c r="L61" s="72">
        <v>13</v>
      </c>
      <c r="M61" s="71" t="str">
        <f>IF(OR(K61="",L61=""),"",IF(L61&gt;K61,"V",IF(K61=L61,"","P")))</f>
        <v>P</v>
      </c>
      <c r="N61" s="162">
        <v>2</v>
      </c>
      <c r="O61" s="160" t="str">
        <f>VLOOKUP(N61,$B$9:$J$14,4,FALSE)</f>
        <v>Kayla Désilets</v>
      </c>
      <c r="P61" s="160"/>
      <c r="Q61" s="160"/>
      <c r="R61" s="160"/>
      <c r="S61" s="161"/>
      <c r="U61" s="166">
        <f>IF(OR(K61="",L61=""),"",(COUNTIF(J61:J63,"V")*3)+(COUNTIF(J61:J63,"P")*1)+(COUNTIF(J61:J63,"VS")*1))</f>
        <v>5</v>
      </c>
      <c r="V61" s="166">
        <f>IF(OR(K61="",L61=""),"",(COUNTIF(M61:M63,"V")*3)+(COUNTIF(M61:M63,"P")*1)+(COUNTIF(M61:M63,"VS")*1))</f>
        <v>4</v>
      </c>
      <c r="AG61" s="81"/>
    </row>
    <row r="62" spans="1:33" s="82" customFormat="1" ht="15.75" x14ac:dyDescent="0.2">
      <c r="A62" s="81"/>
      <c r="B62" s="175"/>
      <c r="C62" s="3"/>
      <c r="D62" s="158"/>
      <c r="E62" s="160" t="str">
        <f>IF(VLOOKUP(D61,$B$9:$Q$14,11,FALSE)="","",VLOOKUP(D61,$B$9:$Q$14,11,FALSE))</f>
        <v/>
      </c>
      <c r="F62" s="160"/>
      <c r="G62" s="160"/>
      <c r="H62" s="160"/>
      <c r="I62" s="161"/>
      <c r="J62" s="71" t="str">
        <f>IF(OR(K62="",L62=""),"",IF(K62&gt;L62,"V",IF(K62=L62,"","P")))</f>
        <v>P</v>
      </c>
      <c r="K62" s="72">
        <v>20</v>
      </c>
      <c r="L62" s="72">
        <v>22</v>
      </c>
      <c r="M62" s="71" t="str">
        <f>IF(OR(K62="",L62=""),"",IF(L62&gt;K62,"V",IF(K62=L62,"","P")))</f>
        <v>V</v>
      </c>
      <c r="N62" s="163"/>
      <c r="O62" s="160" t="str">
        <f>IF(VLOOKUP(N61,$B$9:$Q$14,11,FALSE)="","",VLOOKUP(N61,$B$9:$Q$14,11,FALSE))</f>
        <v/>
      </c>
      <c r="P62" s="160"/>
      <c r="Q62" s="160"/>
      <c r="R62" s="160"/>
      <c r="S62" s="161"/>
      <c r="U62" s="166"/>
      <c r="V62" s="166"/>
      <c r="AG62" s="81"/>
    </row>
    <row r="63" spans="1:33" s="82" customFormat="1" ht="15.75" x14ac:dyDescent="0.2">
      <c r="A63" s="81"/>
      <c r="B63" s="175"/>
      <c r="C63" s="3"/>
      <c r="D63" s="159"/>
      <c r="E63" s="169" t="str">
        <f>IF(VLOOKUP(D61,$B$9:$D$14,3,FALSE)="","",VLOOKUP((VLOOKUP(D61,$B$9:$D$14,3,FALSE)),[1]Lég!$H$3:$J$30,3,FALSE))</f>
        <v>LA SAMARE</v>
      </c>
      <c r="F63" s="170"/>
      <c r="G63" s="170"/>
      <c r="H63" s="170"/>
      <c r="I63" s="171"/>
      <c r="J63" s="71" t="str">
        <f>IF(OR(K63="",L63=""),"",IF(K63&gt;L63,"VS","PS"))</f>
        <v>VS</v>
      </c>
      <c r="K63" s="72">
        <v>11</v>
      </c>
      <c r="L63" s="72">
        <v>5</v>
      </c>
      <c r="M63" s="71" t="str">
        <f>IF(OR(K63="",L63=""),"",IF(L63&gt;K63,"VS","PS"))</f>
        <v>PS</v>
      </c>
      <c r="N63" s="164"/>
      <c r="O63" s="169" t="str">
        <f>IF(VLOOKUP(N61,$B$9:$D$14,3,FALSE)="","",VLOOKUP((VLOOKUP(N61,$B$9:$D$14,3,FALSE)),[1]Lég!$H$3:$J$30,3,FALSE))</f>
        <v>M-PROULX</v>
      </c>
      <c r="P63" s="170"/>
      <c r="Q63" s="170"/>
      <c r="R63" s="170"/>
      <c r="S63" s="171"/>
      <c r="U63" s="166"/>
      <c r="V63" s="166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25" priority="34">
      <formula>B2=VLOOKUP("X4",$A$9:$L$15,5,FALSE)</formula>
    </cfRule>
    <cfRule type="expression" dxfId="124" priority="35">
      <formula>B2=VLOOKUP("X3",$A$9:$L$15,5,FALSE)</formula>
    </cfRule>
    <cfRule type="expression" dxfId="123" priority="36">
      <formula>B2=VLOOKUP("X1",$A$9:$E$15,5,FALSE)</formula>
    </cfRule>
    <cfRule type="expression" dxfId="122" priority="37">
      <formula>B2=VLOOKUP("X2",$A$9:$L$15,5,FALSE)</formula>
    </cfRule>
  </conditionalFormatting>
  <conditionalFormatting sqref="B5:F6">
    <cfRule type="expression" dxfId="121" priority="8">
      <formula>B5=VLOOKUP("X1",$A$9:$J$13,5,FALSE)</formula>
    </cfRule>
    <cfRule type="expression" dxfId="120" priority="9">
      <formula>B5=VLOOKUP("X2",$A$9:$J$13,5,FALSE)</formula>
    </cfRule>
    <cfRule type="expression" dxfId="119" priority="10">
      <formula>B5=VLOOKUP("X3",$A$9:$J$13,5,FALSE)</formula>
    </cfRule>
    <cfRule type="expression" dxfId="118" priority="11">
      <formula>B5=VLOOKUP("X4",$A$9:$J$13,5,FALSE)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17" priority="33">
      <formula>B1=VLOOKUP("X1",$A$9:$J$15,5,FALSE)</formula>
    </cfRule>
  </conditionalFormatting>
  <conditionalFormatting sqref="D2:I3">
    <cfRule type="expression" dxfId="116" priority="12">
      <formula>D2=VLOOKUP("X5",$A$9:$J$13,5,FALSE)</formula>
    </cfRule>
    <cfRule type="expression" dxfId="115" priority="13">
      <formula>D2=VLOOKUP("X4",$A$9:$J$13,5,FALSE)</formula>
    </cfRule>
    <cfRule type="expression" dxfId="114" priority="14">
      <formula>D2=VLOOKUP("X3",$A$9:$J$13,5,FALSE)</formula>
    </cfRule>
    <cfRule type="expression" dxfId="113" priority="15">
      <formula>D2=VLOOKUP("X1",$A$9:$J$12,5,FALSE)</formula>
    </cfRule>
    <cfRule type="expression" dxfId="112" priority="16">
      <formula>D2=VLOOKUP("X2",$A$9:$J$13,5,FALSE)</formula>
    </cfRule>
  </conditionalFormatting>
  <conditionalFormatting sqref="D9:J12">
    <cfRule type="expression" dxfId="111" priority="1">
      <formula>D9=VLOOKUP("X5",$A$9:$J$13,5,FALSE)</formula>
    </cfRule>
    <cfRule type="expression" dxfId="110" priority="2">
      <formula>D9=VLOOKUP("X4",$A$9:$J$13,5,FALSE)</formula>
    </cfRule>
    <cfRule type="expression" dxfId="109" priority="3">
      <formula>D9=VLOOKUP("X3",$A$9:$J$13,5,FALSE)</formula>
    </cfRule>
    <cfRule type="expression" dxfId="108" priority="4">
      <formula>D9=VLOOKUP("X2",$A$9:$J$13,5,FALSE)</formula>
    </cfRule>
    <cfRule type="expression" dxfId="107" priority="5">
      <formula>D9=VLOOKUP("X1",$A$9:$J$12,5,FALSE)</formula>
    </cfRule>
  </conditionalFormatting>
  <conditionalFormatting sqref="D13:J14">
    <cfRule type="expression" dxfId="106" priority="23">
      <formula>D13=VLOOKUP("X6",$A$9:$J$15,5,FALSE)</formula>
    </cfRule>
    <cfRule type="expression" dxfId="105" priority="22">
      <formula>D13=VLOOKUP("X7",$A$9:$J$15,5,FALSE)</formula>
    </cfRule>
    <cfRule type="expression" dxfId="104" priority="24">
      <formula>D13=VLOOKUP("X5",$A$9:$J$15,5,FALSE)</formula>
    </cfRule>
    <cfRule type="expression" dxfId="103" priority="25">
      <formula>D13=VLOOKUP("X4",$A$9:$J$15,5,FALSE)</formula>
    </cfRule>
    <cfRule type="expression" dxfId="102" priority="26">
      <formula>D13=VLOOKUP("X3",$A$9:$J$15,5,FALSE)</formula>
    </cfRule>
    <cfRule type="expression" dxfId="101" priority="27">
      <formula>D13=VLOOKUP("X2",$A$9:$J$15,5,FALSE)</formula>
    </cfRule>
    <cfRule type="expression" dxfId="100" priority="28">
      <formula>D13=VLOOKUP("X1",$A$9:$J$15,5,FALSE)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99" priority="17">
      <formula>E19=VLOOKUP("X5",$A$9:$J$13,5,FALSE)</formula>
    </cfRule>
    <cfRule type="expression" dxfId="98" priority="18">
      <formula>E19=VLOOKUP("X4",$A$9:$J$13,5,FALSE)</formula>
    </cfRule>
    <cfRule type="expression" dxfId="97" priority="19">
      <formula>E19=VLOOKUP("X3",$A$9:$J$13,5,FALSE)</formula>
    </cfRule>
    <cfRule type="expression" dxfId="96" priority="20">
      <formula>E19=VLOOKUP("X2",$A$9:$J$13,5,FALSE)</formula>
    </cfRule>
    <cfRule type="expression" dxfId="95" priority="21">
      <formula>E19=VLOOKUP("X1",$A$9:$J$12,5,FALSE)</formula>
    </cfRule>
  </conditionalFormatting>
  <conditionalFormatting sqref="E8:Q8">
    <cfRule type="expression" dxfId="94" priority="7">
      <formula>E8=VLOOKUP("X1",$A$9:$J$13,5,FALSE)</formula>
    </cfRule>
    <cfRule type="expression" dxfId="93" priority="6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92" priority="46">
      <formula>B1=VLOOKUP("X2",$A$9:$L$15,5,FALSE)</formula>
    </cfRule>
    <cfRule type="expression" dxfId="91" priority="47">
      <formula>B1=VLOOKUP("X3",$A$9:$L$15,5,FALSE)</formula>
    </cfRule>
  </conditionalFormatting>
  <conditionalFormatting sqref="K2:M3">
    <cfRule type="expression" dxfId="90" priority="38">
      <formula>K2=VLOOKUP("X2",$A$9:$J$13,5,FALSE)</formula>
    </cfRule>
    <cfRule type="expression" dxfId="89" priority="39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6178-8ACE-49EB-960D-30F2FA614C98}">
  <sheetPr>
    <pageSetUpPr fitToPage="1"/>
  </sheetPr>
  <dimension ref="A1:AG8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139</v>
      </c>
      <c r="E2" s="118"/>
      <c r="F2" s="118"/>
      <c r="G2" s="118"/>
      <c r="H2" s="118"/>
      <c r="I2" s="119"/>
      <c r="J2" s="47"/>
      <c r="K2" s="117" t="s">
        <v>174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172</v>
      </c>
      <c r="C5" s="118"/>
      <c r="D5" s="118"/>
      <c r="E5" s="118"/>
      <c r="F5" s="119"/>
      <c r="G5" s="49"/>
      <c r="H5" s="117"/>
      <c r="I5" s="119"/>
      <c r="J5" s="50"/>
      <c r="K5" s="123" t="s">
        <v>180</v>
      </c>
      <c r="L5" s="124"/>
      <c r="M5" s="124"/>
      <c r="N5" s="125"/>
      <c r="O5" s="129" t="s">
        <v>140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179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158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42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46" t="s">
        <v>156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36</v>
      </c>
      <c r="S10" s="63">
        <f t="shared" ref="S10:S14" si="0">IF(R10="","",RANK(R10,$R$9:$R$14,0))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68" t="s">
        <v>161</v>
      </c>
      <c r="F11" s="168"/>
      <c r="G11" s="168"/>
      <c r="H11" s="168"/>
      <c r="I11" s="168"/>
      <c r="J11" s="168"/>
      <c r="K11" s="61"/>
      <c r="L11" s="146"/>
      <c r="M11" s="146"/>
      <c r="N11" s="146"/>
      <c r="O11" s="146"/>
      <c r="P11" s="146"/>
      <c r="Q11" s="147"/>
      <c r="R11" s="65">
        <v>38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96</v>
      </c>
      <c r="E12" s="154" t="s">
        <v>160</v>
      </c>
      <c r="F12" s="154"/>
      <c r="G12" s="154"/>
      <c r="H12" s="154"/>
      <c r="I12" s="154"/>
      <c r="J12" s="154"/>
      <c r="K12" s="61"/>
      <c r="L12" s="146"/>
      <c r="M12" s="146"/>
      <c r="N12" s="146"/>
      <c r="O12" s="146"/>
      <c r="P12" s="146"/>
      <c r="Q12" s="147"/>
      <c r="R12" s="65">
        <v>32</v>
      </c>
      <c r="S12" s="63">
        <f t="shared" si="0"/>
        <v>6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55</v>
      </c>
      <c r="E13" s="146" t="s">
        <v>157</v>
      </c>
      <c r="F13" s="146"/>
      <c r="G13" s="146"/>
      <c r="H13" s="146"/>
      <c r="I13" s="146"/>
      <c r="J13" s="146"/>
      <c r="K13" s="61"/>
      <c r="L13" s="146"/>
      <c r="M13" s="146"/>
      <c r="N13" s="146"/>
      <c r="O13" s="146"/>
      <c r="P13" s="146"/>
      <c r="Q13" s="147"/>
      <c r="R13" s="65">
        <v>36</v>
      </c>
      <c r="S13" s="63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6" t="s">
        <v>111</v>
      </c>
      <c r="E14" s="148" t="s">
        <v>162</v>
      </c>
      <c r="F14" s="148"/>
      <c r="G14" s="148"/>
      <c r="H14" s="148"/>
      <c r="I14" s="148"/>
      <c r="J14" s="148"/>
      <c r="K14" s="67"/>
      <c r="L14" s="148"/>
      <c r="M14" s="148"/>
      <c r="N14" s="148"/>
      <c r="O14" s="148"/>
      <c r="P14" s="148"/>
      <c r="Q14" s="149"/>
      <c r="R14" s="68">
        <v>42</v>
      </c>
      <c r="S14" s="69">
        <f t="shared" si="0"/>
        <v>1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87"/>
      <c r="E16" s="172"/>
      <c r="F16" s="172"/>
      <c r="G16" s="172"/>
      <c r="H16" s="172"/>
      <c r="I16" s="172"/>
      <c r="J16" s="172"/>
      <c r="K16" s="173" t="s">
        <v>132</v>
      </c>
      <c r="L16" s="17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4">
        <v>2</v>
      </c>
      <c r="E17" s="160" t="str">
        <f>VLOOKUP(D17,$B$9:$J$14,4,FALSE)</f>
        <v>Jeanne Hamel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10</v>
      </c>
      <c r="M17" s="71" t="str">
        <f>IF(OR(K17="",L17=""),"",IF(L17&gt;K17,"V",IF(K17=L17,"","P")))</f>
        <v>P</v>
      </c>
      <c r="N17" s="162">
        <v>4</v>
      </c>
      <c r="O17" s="160" t="str">
        <f>VLOOKUP(N17,$B$9:$J$14,4,FALSE)</f>
        <v>Olivia Verville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74"/>
      <c r="E18" s="160" t="str">
        <f>IF(VLOOKUP(D17,$B$9:$Q$14,11,FALSE)="","",VLOOKUP(D17,$B$9:$Q$14,11,FALSE))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9</v>
      </c>
      <c r="M18" s="71" t="str">
        <f>IF(OR(K18="",L18=""),"",IF(L18&gt;K18,"V",IF(K18=L18,"","P")))</f>
        <v>P</v>
      </c>
      <c r="N18" s="163"/>
      <c r="O18" s="160" t="str">
        <f>IF(VLOOKUP(N17,$B$9:$Q$14,11,FALSE)="","",VLOOKUP(N17,$B$9:$Q$14,11,FALSE))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74"/>
      <c r="E19" s="169" t="str">
        <f>IF(VLOOKUP(D17,$B$9:$D$14,3,FALSE)="","",VLOOKUP((VLOOKUP(D17,$B$9:$D$14,3,FALSE)),[1]Lég!$H$3:$J$30,3,FALSE))</f>
        <v>JEANNE-MANCE</v>
      </c>
      <c r="F19" s="170"/>
      <c r="G19" s="170"/>
      <c r="H19" s="170"/>
      <c r="I19" s="17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9" t="str">
        <f>IF(VLOOKUP(N17,$B$9:$D$14,3,FALSE)="","",VLOOKUP((VLOOKUP(N17,$B$9:$D$14,3,FALSE)),[1]Lég!$H$3:$J$30,3,FALSE))</f>
        <v>JEAN-RAIMBAULT</v>
      </c>
      <c r="P19" s="170"/>
      <c r="Q19" s="170"/>
      <c r="R19" s="170"/>
      <c r="S19" s="171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5</v>
      </c>
      <c r="E21" s="160" t="str">
        <f>VLOOKUP(D21,$B$9:$J$14,4,FALSE)</f>
        <v>Kéliane Fournelle-Labrecque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9</v>
      </c>
      <c r="L21" s="72">
        <v>21</v>
      </c>
      <c r="M21" s="71" t="str">
        <f>IF(OR(K21="",L21=""),"",IF(L21&gt;K21,"V",IF(K21=L21,"","P")))</f>
        <v>V</v>
      </c>
      <c r="N21" s="162">
        <v>6</v>
      </c>
      <c r="O21" s="160" t="str">
        <f>VLOOKUP(N21,$B$9:$J$14,4,FALSE)</f>
        <v>Anouk Paquette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IF(VLOOKUP(D21,$B$9:$Q$14,11,FALSE)="","",VLOOKUP(D21,$B$9:$Q$14,11,FALSE))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6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IF(VLOOKUP(N21,$B$9:$Q$14,11,FALSE)="","",VLOOKUP(N21,$B$9:$Q$14,11,FALSE))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9" t="str">
        <f>IF(VLOOKUP(D21,$B$9:$D$14,3,FALSE)="","",VLOOKUP((VLOOKUP(D21,$B$9:$D$14,3,FALSE)),[1]Lég!$H$3:$J$30,3,FALSE))</f>
        <v>JEANNE-MANCE</v>
      </c>
      <c r="F23" s="170"/>
      <c r="G23" s="170"/>
      <c r="H23" s="170"/>
      <c r="I23" s="171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9" t="str">
        <f>IF(VLOOKUP(N21,$B$9:$D$14,3,FALSE)="","",VLOOKUP((VLOOKUP(N21,$B$9:$D$14,3,FALSE)),[1]Lég!$H$3:$J$30,3,FALSE))</f>
        <v>LA POUDRIÈRE</v>
      </c>
      <c r="P23" s="170"/>
      <c r="Q23" s="170"/>
      <c r="R23" s="170"/>
      <c r="S23" s="171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5"/>
      <c r="C25" s="3"/>
      <c r="D25" s="157">
        <v>1</v>
      </c>
      <c r="E25" s="160" t="str">
        <f>VLOOKUP(D25,$B$9:$J$14,4,FALSE)</f>
        <v>Koraly Blanchette</v>
      </c>
      <c r="F25" s="160"/>
      <c r="G25" s="160"/>
      <c r="H25" s="160"/>
      <c r="I25" s="161"/>
      <c r="J25" s="71" t="str">
        <f>IF(OR(K25="",L25=""),"",IF(K25&gt;L25,"V",IF(K25=L25,"","P")))</f>
        <v>P</v>
      </c>
      <c r="K25" s="72">
        <v>15</v>
      </c>
      <c r="L25" s="72">
        <v>21</v>
      </c>
      <c r="M25" s="71" t="str">
        <f>IF(OR(K25="",L25=""),"",IF(L25&gt;K25,"V",IF(K25=L25,"","P")))</f>
        <v>V</v>
      </c>
      <c r="N25" s="162">
        <v>3</v>
      </c>
      <c r="O25" s="160" t="str">
        <f>VLOOKUP(N25,$B$9:$J$14,4,FALSE)</f>
        <v>An Qi Guo</v>
      </c>
      <c r="P25" s="160"/>
      <c r="Q25" s="160"/>
      <c r="R25" s="160"/>
      <c r="S25" s="161"/>
      <c r="U25" s="166">
        <f>IF(OR(K25="",L25=""),"",(COUNTIF(J25:J27,"V")*3)+(COUNTIF(J25:J27,"P")*1)+(COUNTIF(J25:J27,"VS")*1))</f>
        <v>5</v>
      </c>
      <c r="V25" s="166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5"/>
      <c r="C26" s="3"/>
      <c r="D26" s="158"/>
      <c r="E26" s="160" t="str">
        <f>IF(VLOOKUP(D25,$B$9:$Q$14,11,FALSE)="","",VLOOKUP(D25,$B$9:$Q$14,11,FALSE))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19</v>
      </c>
      <c r="M26" s="71" t="str">
        <f>IF(OR(K26="",L26=""),"",IF(L26&gt;K26,"V",IF(K26=L26,"","P")))</f>
        <v>P</v>
      </c>
      <c r="N26" s="163"/>
      <c r="O26" s="160" t="str">
        <f>IF(VLOOKUP(N25,$B$9:$Q$14,11,FALSE)="","",VLOOKUP(N25,$B$9:$Q$14,11,FALSE))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5"/>
      <c r="C27" s="3"/>
      <c r="D27" s="159"/>
      <c r="E27" s="169" t="str">
        <f>IF(VLOOKUP(D25,$B$9:$D$14,3,FALSE)="","",VLOOKUP((VLOOKUP(D25,$B$9:$D$14,3,FALSE)),[1]Lég!$H$3:$J$30,3,FALSE))</f>
        <v>M-PROULX</v>
      </c>
      <c r="F27" s="170"/>
      <c r="G27" s="170"/>
      <c r="H27" s="170"/>
      <c r="I27" s="171"/>
      <c r="J27" s="71" t="str">
        <f>IF(OR(K27="",L27=""),"",IF(K27&gt;L27,"VS","PS"))</f>
        <v>VS</v>
      </c>
      <c r="K27" s="72">
        <v>11</v>
      </c>
      <c r="L27" s="72">
        <v>7</v>
      </c>
      <c r="M27" s="71" t="str">
        <f>IF(OR(K27="",L27=""),"",IF(L27&gt;K27,"VS","PS"))</f>
        <v>PS</v>
      </c>
      <c r="N27" s="164"/>
      <c r="O27" s="169" t="str">
        <f>IF(VLOOKUP(N25,$B$9:$D$14,3,FALSE)="","",VLOOKUP((VLOOKUP(N25,$B$9:$D$14,3,FALSE)),[1]Lég!$H$3:$J$30,3,FALSE))</f>
        <v>LE BOISÉ</v>
      </c>
      <c r="P27" s="170"/>
      <c r="Q27" s="170"/>
      <c r="R27" s="170"/>
      <c r="S27" s="171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5"/>
      <c r="C29" s="3"/>
      <c r="D29" s="157">
        <v>2</v>
      </c>
      <c r="E29" s="160" t="str">
        <f>VLOOKUP(D29,$B$9:$J$14,4,FALSE)</f>
        <v>Jeanne Hamel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13</v>
      </c>
      <c r="L29" s="72">
        <v>21</v>
      </c>
      <c r="M29" s="71" t="str">
        <f>IF(OR(K29="",L29=""),"",IF(L29&gt;K29,"V",IF(K29=L29,"","P")))</f>
        <v>V</v>
      </c>
      <c r="N29" s="162">
        <v>6</v>
      </c>
      <c r="O29" s="160" t="str">
        <f>VLOOKUP(N29,$B$9:$J$14,4,FALSE)</f>
        <v>Anouk Paquette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5"/>
      <c r="C30" s="3"/>
      <c r="D30" s="158"/>
      <c r="E30" s="160" t="str">
        <f>IF(VLOOKUP(D29,$B$9:$Q$14,11,FALSE)="","",VLOOKUP(D29,$B$9:$Q$14,11,FALSE))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7</v>
      </c>
      <c r="L30" s="72">
        <v>21</v>
      </c>
      <c r="M30" s="71" t="str">
        <f>IF(OR(K30="",L30=""),"",IF(L30&gt;K30,"V",IF(K30=L30,"","P")))</f>
        <v>V</v>
      </c>
      <c r="N30" s="163"/>
      <c r="O30" s="160" t="str">
        <f>IF(VLOOKUP(N29,$B$9:$Q$14,11,FALSE)="","",VLOOKUP(N29,$B$9:$Q$14,11,FALSE))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5"/>
      <c r="C31" s="3"/>
      <c r="D31" s="159"/>
      <c r="E31" s="169" t="str">
        <f>IF(VLOOKUP(D29,$B$9:$D$14,3,FALSE)="","",VLOOKUP((VLOOKUP(D29,$B$9:$D$14,3,FALSE)),[1]Lég!$H$3:$J$30,3,FALSE))</f>
        <v>JEANNE-MANCE</v>
      </c>
      <c r="F31" s="170"/>
      <c r="G31" s="170"/>
      <c r="H31" s="170"/>
      <c r="I31" s="17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9" t="str">
        <f>IF(VLOOKUP(N29,$B$9:$D$14,3,FALSE)="","",VLOOKUP((VLOOKUP(N29,$B$9:$D$14,3,FALSE)),[1]Lég!$H$3:$J$30,3,FALSE))</f>
        <v>LA POUDRIÈRE</v>
      </c>
      <c r="P31" s="170"/>
      <c r="Q31" s="170"/>
      <c r="R31" s="170"/>
      <c r="S31" s="171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5"/>
      <c r="C33" s="3"/>
      <c r="D33" s="157">
        <v>1</v>
      </c>
      <c r="E33" s="160" t="str">
        <f>VLOOKUP(D33,$B$9:$J$14,4,FALSE)</f>
        <v>Koraly Blanchette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7</v>
      </c>
      <c r="M33" s="71" t="str">
        <f>IF(OR(K33="",L33=""),"",IF(L33&gt;K33,"V",IF(K33=L33,"","P")))</f>
        <v>P</v>
      </c>
      <c r="N33" s="162">
        <v>4</v>
      </c>
      <c r="O33" s="160" t="str">
        <f>VLOOKUP(N33,$B$9:$J$14,4,FALSE)</f>
        <v>Olivia Verville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5"/>
      <c r="C34" s="3"/>
      <c r="D34" s="158"/>
      <c r="E34" s="160" t="str">
        <f>IF(VLOOKUP(D33,$B$9:$Q$14,11,FALSE)="","",VLOOKUP(D33,$B$9:$Q$14,11,FALSE))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14</v>
      </c>
      <c r="M34" s="71" t="str">
        <f>IF(OR(K34="",L34=""),"",IF(L34&gt;K34,"V",IF(K34=L34,"","P")))</f>
        <v>P</v>
      </c>
      <c r="N34" s="163"/>
      <c r="O34" s="160" t="str">
        <f>IF(VLOOKUP(N33,$B$9:$Q$14,11,FALSE)="","",VLOOKUP(N33,$B$9:$Q$14,11,FALSE))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5"/>
      <c r="C35" s="3"/>
      <c r="D35" s="159"/>
      <c r="E35" s="169" t="str">
        <f>IF(VLOOKUP(D33,$B$9:$D$14,3,FALSE)="","",VLOOKUP((VLOOKUP(D33,$B$9:$D$14,3,FALSE)),[1]Lég!$H$3:$J$30,3,FALSE))</f>
        <v>M-PROULX</v>
      </c>
      <c r="F35" s="170"/>
      <c r="G35" s="170"/>
      <c r="H35" s="170"/>
      <c r="I35" s="171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9" t="str">
        <f>IF(VLOOKUP(N33,$B$9:$D$14,3,FALSE)="","",VLOOKUP((VLOOKUP(N33,$B$9:$D$14,3,FALSE)),[1]Lég!$H$3:$J$30,3,FALSE))</f>
        <v>JEAN-RAIMBAULT</v>
      </c>
      <c r="P35" s="170"/>
      <c r="Q35" s="170"/>
      <c r="R35" s="170"/>
      <c r="S35" s="171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5"/>
      <c r="C37" s="3"/>
      <c r="D37" s="157">
        <v>3</v>
      </c>
      <c r="E37" s="160" t="str">
        <f>VLOOKUP(D37,$B$9:$J$14,4,FALSE)</f>
        <v>An Qi Guo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23</v>
      </c>
      <c r="L37" s="72">
        <v>21</v>
      </c>
      <c r="M37" s="71" t="str">
        <f>IF(OR(K37="",L37=""),"",IF(L37&gt;K37,"V",IF(K37=L37,"","P")))</f>
        <v>P</v>
      </c>
      <c r="N37" s="162">
        <v>5</v>
      </c>
      <c r="O37" s="160" t="str">
        <f>VLOOKUP(N37,$B$9:$J$14,4,FALSE)</f>
        <v>Kéliane Fournelle-Labrecque</v>
      </c>
      <c r="P37" s="160"/>
      <c r="Q37" s="160"/>
      <c r="R37" s="160"/>
      <c r="S37" s="161"/>
      <c r="U37" s="166">
        <f>IF(OR(K37="",L37=""),"",(COUNTIF(J37:J39,"V")*3)+(COUNTIF(J37:J39,"P")*1)+(COUNTIF(J37:J39,"VS")*1))</f>
        <v>5</v>
      </c>
      <c r="V37" s="166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5"/>
      <c r="C38" s="3"/>
      <c r="D38" s="158"/>
      <c r="E38" s="160" t="str">
        <f>IF(VLOOKUP(D37,$B$9:$Q$14,11,FALSE)="","",VLOOKUP(D37,$B$9:$Q$14,11,FALSE))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22</v>
      </c>
      <c r="L38" s="72">
        <v>24</v>
      </c>
      <c r="M38" s="71" t="str">
        <f>IF(OR(K38="",L38=""),"",IF(L38&gt;K38,"V",IF(K38=L38,"","P")))</f>
        <v>V</v>
      </c>
      <c r="N38" s="163"/>
      <c r="O38" s="160" t="str">
        <f>IF(VLOOKUP(N37,$B$9:$Q$14,11,FALSE)="","",VLOOKUP(N37,$B$9:$Q$14,11,FALSE))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5"/>
      <c r="C39" s="3"/>
      <c r="D39" s="159"/>
      <c r="E39" s="169" t="str">
        <f>IF(VLOOKUP(D37,$B$9:$D$14,3,FALSE)="","",VLOOKUP((VLOOKUP(D37,$B$9:$D$14,3,FALSE)),[1]Lég!$H$3:$J$30,3,FALSE))</f>
        <v>LE BOISÉ</v>
      </c>
      <c r="F39" s="170"/>
      <c r="G39" s="170"/>
      <c r="H39" s="170"/>
      <c r="I39" s="171"/>
      <c r="J39" s="71" t="str">
        <f>IF(OR(K39="",L39=""),"",IF(K39&gt;L39,"VS","PS"))</f>
        <v>VS</v>
      </c>
      <c r="K39" s="72">
        <v>12</v>
      </c>
      <c r="L39" s="72">
        <v>10</v>
      </c>
      <c r="M39" s="71" t="str">
        <f>IF(OR(K39="",L39=""),"",IF(L39&gt;K39,"VS","PS"))</f>
        <v>PS</v>
      </c>
      <c r="N39" s="164"/>
      <c r="O39" s="169" t="str">
        <f>IF(VLOOKUP(N37,$B$9:$D$14,3,FALSE)="","",VLOOKUP((VLOOKUP(N37,$B$9:$D$14,3,FALSE)),[1]Lég!$H$3:$J$30,3,FALSE))</f>
        <v>JEANNE-MANCE</v>
      </c>
      <c r="P39" s="170"/>
      <c r="Q39" s="170"/>
      <c r="R39" s="170"/>
      <c r="S39" s="171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5"/>
      <c r="C41" s="3"/>
      <c r="D41" s="157">
        <v>4</v>
      </c>
      <c r="E41" s="160" t="str">
        <f>VLOOKUP(D41,$B$9:$J$14,4,FALSE)</f>
        <v>Olivia Verville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4</v>
      </c>
      <c r="L41" s="72">
        <v>21</v>
      </c>
      <c r="M41" s="71" t="str">
        <f>IF(OR(K41="",L41=""),"",IF(L41&gt;K41,"V",IF(K41=L41,"","P")))</f>
        <v>V</v>
      </c>
      <c r="N41" s="162">
        <v>6</v>
      </c>
      <c r="O41" s="160" t="str">
        <f>VLOOKUP(N41,$B$9:$J$14,4,FALSE)</f>
        <v>Anouk Paquette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75"/>
      <c r="C42" s="3"/>
      <c r="D42" s="158"/>
      <c r="E42" s="160" t="str">
        <f>IF(VLOOKUP(D41,$B$9:$Q$14,11,FALSE)="","",VLOOKUP(D41,$B$9:$Q$14,11,FALSE))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5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IF(VLOOKUP(N41,$B$9:$Q$14,11,FALSE)="","",VLOOKUP(N41,$B$9:$Q$14,11,FALSE))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75"/>
      <c r="C43" s="3"/>
      <c r="D43" s="159"/>
      <c r="E43" s="169" t="str">
        <f>IF(VLOOKUP(D41,$B$9:$D$14,3,FALSE)="","",VLOOKUP((VLOOKUP(D41,$B$9:$D$14,3,FALSE)),[1]Lég!$H$3:$J$30,3,FALSE))</f>
        <v>JEAN-RAIMBAULT</v>
      </c>
      <c r="F43" s="170"/>
      <c r="G43" s="170"/>
      <c r="H43" s="170"/>
      <c r="I43" s="171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9" t="str">
        <f>IF(VLOOKUP(N41,$B$9:$D$14,3,FALSE)="","",VLOOKUP((VLOOKUP(N41,$B$9:$D$14,3,FALSE)),[1]Lég!$H$3:$J$30,3,FALSE))</f>
        <v>LA POUDRIÈRE</v>
      </c>
      <c r="P43" s="170"/>
      <c r="Q43" s="170"/>
      <c r="R43" s="170"/>
      <c r="S43" s="171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5"/>
      <c r="C45" s="3"/>
      <c r="D45" s="157">
        <v>2</v>
      </c>
      <c r="E45" s="160" t="str">
        <f>VLOOKUP(D45,$B$9:$J$14,4,FALSE)</f>
        <v>Jeanne Hamel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62">
        <v>3</v>
      </c>
      <c r="O45" s="160" t="str">
        <f>VLOOKUP(N45,$B$9:$J$14,4,FALSE)</f>
        <v>An Qi Guo</v>
      </c>
      <c r="P45" s="160"/>
      <c r="Q45" s="160"/>
      <c r="R45" s="160"/>
      <c r="S45" s="161"/>
      <c r="U45" s="166">
        <f>IF(OR(K45="",L45=""),"",(COUNTIF(J45:J47,"V")*3)+(COUNTIF(J45:J47,"P")*1)+(COUNTIF(J45:J47,"VS")*1))</f>
        <v>2</v>
      </c>
      <c r="V45" s="166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75"/>
      <c r="C46" s="3"/>
      <c r="D46" s="158"/>
      <c r="E46" s="160" t="str">
        <f>IF(VLOOKUP(D45,$B$9:$Q$14,11,FALSE)="","",VLOOKUP(D45,$B$9:$Q$14,11,FALSE))</f>
        <v/>
      </c>
      <c r="F46" s="160"/>
      <c r="G46" s="160"/>
      <c r="H46" s="160"/>
      <c r="I46" s="161"/>
      <c r="J46" s="71" t="str">
        <f>IF(OR(K46="",L46=""),"",IF(K46&gt;L46,"V",IF(K46=L46,"","P")))</f>
        <v>P</v>
      </c>
      <c r="K46" s="72">
        <v>17</v>
      </c>
      <c r="L46" s="72">
        <v>21</v>
      </c>
      <c r="M46" s="71" t="str">
        <f>IF(OR(K46="",L46=""),"",IF(L46&gt;K46,"V",IF(K46=L46,"","P")))</f>
        <v>V</v>
      </c>
      <c r="N46" s="163"/>
      <c r="O46" s="160" t="str">
        <f>IF(VLOOKUP(N45,$B$9:$Q$14,11,FALSE)="","",VLOOKUP(N45,$B$9:$Q$14,11,FALSE))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75"/>
      <c r="C47" s="3"/>
      <c r="D47" s="159"/>
      <c r="E47" s="169" t="str">
        <f>IF(VLOOKUP(D45,$B$9:$D$14,3,FALSE)="","",VLOOKUP((VLOOKUP(D45,$B$9:$D$14,3,FALSE)),[1]Lég!$H$3:$J$30,3,FALSE))</f>
        <v>JEANNE-MANCE</v>
      </c>
      <c r="F47" s="170"/>
      <c r="G47" s="170"/>
      <c r="H47" s="170"/>
      <c r="I47" s="17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9" t="str">
        <f>IF(VLOOKUP(N45,$B$9:$D$14,3,FALSE)="","",VLOOKUP((VLOOKUP(N45,$B$9:$D$14,3,FALSE)),[1]Lég!$H$3:$J$30,3,FALSE))</f>
        <v>LE BOISÉ</v>
      </c>
      <c r="P47" s="170"/>
      <c r="Q47" s="170"/>
      <c r="R47" s="170"/>
      <c r="S47" s="171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5"/>
      <c r="C49" s="3"/>
      <c r="D49" s="157">
        <v>1</v>
      </c>
      <c r="E49" s="160" t="str">
        <f>VLOOKUP(D49,$B$9:$J$14,4,FALSE)</f>
        <v>Koraly Blanchette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11</v>
      </c>
      <c r="L49" s="72">
        <v>21</v>
      </c>
      <c r="M49" s="71" t="str">
        <f>IF(OR(K49="",L49=""),"",IF(L49&gt;K49,"V",IF(K49=L49,"","P")))</f>
        <v>V</v>
      </c>
      <c r="N49" s="162">
        <v>5</v>
      </c>
      <c r="O49" s="160" t="str">
        <f>VLOOKUP(N49,$B$9:$J$14,4,FALSE)</f>
        <v>Kéliane Fournelle-Labrecque</v>
      </c>
      <c r="P49" s="160"/>
      <c r="Q49" s="160"/>
      <c r="R49" s="160"/>
      <c r="S49" s="161"/>
      <c r="U49" s="166">
        <f>IF(OR(K49="",L49=""),"",(COUNTIF(J49:J51,"V")*3)+(COUNTIF(J49:J51,"P")*1)+(COUNTIF(J49:J51,"VS")*1))</f>
        <v>5</v>
      </c>
      <c r="V49" s="166">
        <f>IF(OR(K49="",L49=""),"",(COUNTIF(M49:M51,"V")*3)+(COUNTIF(M49:M51,"P")*1)+(COUNTIF(M49:M51,"VS")*1))</f>
        <v>4</v>
      </c>
      <c r="AG49" s="81"/>
    </row>
    <row r="50" spans="1:33" s="82" customFormat="1" ht="15.75" x14ac:dyDescent="0.2">
      <c r="A50" s="81"/>
      <c r="B50" s="175"/>
      <c r="C50" s="3"/>
      <c r="D50" s="158"/>
      <c r="E50" s="160" t="str">
        <f>IF(VLOOKUP(D49,$B$9:$Q$14,11,FALSE)="","",VLOOKUP(D49,$B$9:$Q$14,11,FALSE))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18</v>
      </c>
      <c r="M50" s="71" t="str">
        <f>IF(OR(K50="",L50=""),"",IF(L50&gt;K50,"V",IF(K50=L50,"","P")))</f>
        <v>P</v>
      </c>
      <c r="N50" s="163"/>
      <c r="O50" s="160" t="str">
        <f>IF(VLOOKUP(N49,$B$9:$Q$14,11,FALSE)="","",VLOOKUP(N49,$B$9:$Q$14,11,FALSE))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75"/>
      <c r="C51" s="3"/>
      <c r="D51" s="159"/>
      <c r="E51" s="169" t="str">
        <f>IF(VLOOKUP(D49,$B$9:$D$14,3,FALSE)="","",VLOOKUP((VLOOKUP(D49,$B$9:$D$14,3,FALSE)),[1]Lég!$H$3:$J$30,3,FALSE))</f>
        <v>M-PROULX</v>
      </c>
      <c r="F51" s="170"/>
      <c r="G51" s="170"/>
      <c r="H51" s="170"/>
      <c r="I51" s="171"/>
      <c r="J51" s="71" t="str">
        <f>IF(OR(K51="",L51=""),"",IF(K51&gt;L51,"VS","PS"))</f>
        <v>VS</v>
      </c>
      <c r="K51" s="72">
        <v>11</v>
      </c>
      <c r="L51" s="72">
        <v>9</v>
      </c>
      <c r="M51" s="71" t="str">
        <f>IF(OR(K51="",L51=""),"",IF(L51&gt;K51,"VS","PS"))</f>
        <v>PS</v>
      </c>
      <c r="N51" s="164"/>
      <c r="O51" s="169" t="str">
        <f>IF(VLOOKUP(N49,$B$9:$D$14,3,FALSE)="","",VLOOKUP((VLOOKUP(N49,$B$9:$D$14,3,FALSE)),[1]Lég!$H$3:$J$30,3,FALSE))</f>
        <v>JEANNE-MANCE</v>
      </c>
      <c r="P51" s="170"/>
      <c r="Q51" s="170"/>
      <c r="R51" s="170"/>
      <c r="S51" s="171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5"/>
      <c r="C53" s="3"/>
      <c r="D53" s="157">
        <v>3</v>
      </c>
      <c r="E53" s="160" t="str">
        <f>VLOOKUP(D53,$B$9:$J$14,4,FALSE)</f>
        <v>An Qi Guo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10</v>
      </c>
      <c r="L53" s="72">
        <v>21</v>
      </c>
      <c r="M53" s="71" t="str">
        <f>IF(OR(K53="",L53=""),"",IF(L53&gt;K53,"V",IF(K53=L53,"","P")))</f>
        <v>V</v>
      </c>
      <c r="N53" s="162">
        <v>6</v>
      </c>
      <c r="O53" s="160" t="str">
        <f>VLOOKUP(N53,$B$9:$J$14,4,FALSE)</f>
        <v>Anouk Paquette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75"/>
      <c r="C54" s="3"/>
      <c r="D54" s="158"/>
      <c r="E54" s="160" t="str">
        <f>IF(VLOOKUP(D53,$B$9:$Q$14,11,FALSE)="","",VLOOKUP(D53,$B$9:$Q$14,11,FALSE))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6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IF(VLOOKUP(N53,$B$9:$Q$14,11,FALSE)="","",VLOOKUP(N53,$B$9:$Q$14,11,FALSE))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75"/>
      <c r="C55" s="3"/>
      <c r="D55" s="159"/>
      <c r="E55" s="169" t="str">
        <f>IF(VLOOKUP(D53,$B$9:$D$14,3,FALSE)="","",VLOOKUP((VLOOKUP(D53,$B$9:$D$14,3,FALSE)),[1]Lég!$H$3:$J$30,3,FALSE))</f>
        <v>LE BOISÉ</v>
      </c>
      <c r="F55" s="170"/>
      <c r="G55" s="170"/>
      <c r="H55" s="170"/>
      <c r="I55" s="171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9" t="str">
        <f>IF(VLOOKUP(N53,$B$9:$D$14,3,FALSE)="","",VLOOKUP((VLOOKUP(N53,$B$9:$D$14,3,FALSE)),[1]Lég!$H$3:$J$30,3,FALSE))</f>
        <v>LA POUDRIÈRE</v>
      </c>
      <c r="P55" s="170"/>
      <c r="Q55" s="170"/>
      <c r="R55" s="170"/>
      <c r="S55" s="171"/>
      <c r="U55" s="166"/>
      <c r="V55" s="166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5"/>
      <c r="C57" s="3"/>
      <c r="D57" s="157">
        <v>4</v>
      </c>
      <c r="E57" s="160" t="str">
        <f>VLOOKUP(D57,$B$9:$J$14,4,FALSE)</f>
        <v>Olivia Verville</v>
      </c>
      <c r="F57" s="160"/>
      <c r="G57" s="160"/>
      <c r="H57" s="160"/>
      <c r="I57" s="161"/>
      <c r="J57" s="71" t="str">
        <f>IF(OR(K57="",L57=""),"",IF(K57&gt;L57,"V",IF(K57=L57,"","P")))</f>
        <v>P</v>
      </c>
      <c r="K57" s="72">
        <v>11</v>
      </c>
      <c r="L57" s="72">
        <v>21</v>
      </c>
      <c r="M57" s="71" t="str">
        <f>IF(OR(K57="",L57=""),"",IF(L57&gt;K57,"V",IF(K57=L57,"","P")))</f>
        <v>V</v>
      </c>
      <c r="N57" s="162">
        <v>5</v>
      </c>
      <c r="O57" s="160" t="str">
        <f>VLOOKUP(N57,$B$9:$J$14,4,FALSE)</f>
        <v>Kéliane Fournelle-Labrecque</v>
      </c>
      <c r="P57" s="160"/>
      <c r="Q57" s="160"/>
      <c r="R57" s="160"/>
      <c r="S57" s="161"/>
      <c r="U57" s="166">
        <f>IF(OR(K57="",L57=""),"",(COUNTIF(J57:J59,"V")*3)+(COUNTIF(J57:J59,"P")*1)+(COUNTIF(J57:J59,"VS")*1))</f>
        <v>2</v>
      </c>
      <c r="V57" s="166">
        <f>IF(OR(K57="",L57=""),"",(COUNTIF(M57:M59,"V")*3)+(COUNTIF(M57:M59,"P")*1)+(COUNTIF(M57:M59,"VS")*1))</f>
        <v>6</v>
      </c>
      <c r="AG57" s="81"/>
    </row>
    <row r="58" spans="1:33" s="82" customFormat="1" ht="15.75" x14ac:dyDescent="0.2">
      <c r="A58" s="81"/>
      <c r="B58" s="175"/>
      <c r="C58" s="3"/>
      <c r="D58" s="158"/>
      <c r="E58" s="160" t="str">
        <f>IF(VLOOKUP(D57,$B$9:$Q$14,11,FALSE)="","",VLOOKUP(D57,$B$9:$Q$14,11,FALSE))</f>
        <v/>
      </c>
      <c r="F58" s="160"/>
      <c r="G58" s="160"/>
      <c r="H58" s="160"/>
      <c r="I58" s="161"/>
      <c r="J58" s="71" t="str">
        <f>IF(OR(K58="",L58=""),"",IF(K58&gt;L58,"V",IF(K58=L58,"","P")))</f>
        <v>P</v>
      </c>
      <c r="K58" s="72">
        <v>7</v>
      </c>
      <c r="L58" s="72">
        <v>21</v>
      </c>
      <c r="M58" s="71" t="str">
        <f>IF(OR(K58="",L58=""),"",IF(L58&gt;K58,"V",IF(K58=L58,"","P")))</f>
        <v>V</v>
      </c>
      <c r="N58" s="163"/>
      <c r="O58" s="160" t="str">
        <f>IF(VLOOKUP(N57,$B$9:$Q$14,11,FALSE)="","",VLOOKUP(N57,$B$9:$Q$14,11,FALSE))</f>
        <v/>
      </c>
      <c r="P58" s="160"/>
      <c r="Q58" s="160"/>
      <c r="R58" s="160"/>
      <c r="S58" s="161"/>
      <c r="U58" s="166"/>
      <c r="V58" s="166"/>
      <c r="AG58" s="81"/>
    </row>
    <row r="59" spans="1:33" s="82" customFormat="1" ht="15.75" x14ac:dyDescent="0.2">
      <c r="A59" s="81"/>
      <c r="B59" s="175"/>
      <c r="C59" s="3"/>
      <c r="D59" s="159"/>
      <c r="E59" s="169" t="str">
        <f>IF(VLOOKUP(D57,$B$9:$D$14,3,FALSE)="","",VLOOKUP((VLOOKUP(D57,$B$9:$D$14,3,FALSE)),[1]Lég!$H$3:$J$30,3,FALSE))</f>
        <v>JEAN-RAIMBAULT</v>
      </c>
      <c r="F59" s="170"/>
      <c r="G59" s="170"/>
      <c r="H59" s="170"/>
      <c r="I59" s="171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64"/>
      <c r="O59" s="169" t="str">
        <f>IF(VLOOKUP(N57,$B$9:$D$14,3,FALSE)="","",VLOOKUP((VLOOKUP(N57,$B$9:$D$14,3,FALSE)),[1]Lég!$H$3:$J$30,3,FALSE))</f>
        <v>JEANNE-MANCE</v>
      </c>
      <c r="P59" s="170"/>
      <c r="Q59" s="170"/>
      <c r="R59" s="170"/>
      <c r="S59" s="171"/>
      <c r="U59" s="166"/>
      <c r="V59" s="166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5"/>
      <c r="C61" s="3"/>
      <c r="D61" s="157">
        <v>1</v>
      </c>
      <c r="E61" s="160" t="str">
        <f>VLOOKUP(D61,$B$9:$J$14,4,FALSE)</f>
        <v>Koraly Blanchette</v>
      </c>
      <c r="F61" s="160"/>
      <c r="G61" s="160"/>
      <c r="H61" s="160"/>
      <c r="I61" s="161"/>
      <c r="J61" s="71" t="str">
        <f>IF(OR(K61="",L61=""),"",IF(K61&gt;L61,"V",IF(K61=L61,"","P")))</f>
        <v>V</v>
      </c>
      <c r="K61" s="72">
        <v>21</v>
      </c>
      <c r="L61" s="72">
        <v>12</v>
      </c>
      <c r="M61" s="71" t="str">
        <f>IF(OR(K61="",L61=""),"",IF(L61&gt;K61,"V",IF(K61=L61,"","P")))</f>
        <v>P</v>
      </c>
      <c r="N61" s="162">
        <v>2</v>
      </c>
      <c r="O61" s="160" t="str">
        <f>VLOOKUP(N61,$B$9:$J$14,4,FALSE)</f>
        <v>Jeanne Hamel</v>
      </c>
      <c r="P61" s="160"/>
      <c r="Q61" s="160"/>
      <c r="R61" s="160"/>
      <c r="S61" s="161"/>
      <c r="U61" s="166">
        <f>IF(OR(K61="",L61=""),"",(COUNTIF(J61:J63,"V")*3)+(COUNTIF(J61:J63,"P")*1)+(COUNTIF(J61:J63,"VS")*1))</f>
        <v>6</v>
      </c>
      <c r="V61" s="166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75"/>
      <c r="C62" s="3"/>
      <c r="D62" s="158"/>
      <c r="E62" s="160" t="str">
        <f>IF(VLOOKUP(D61,$B$9:$Q$14,11,FALSE)="","",VLOOKUP(D61,$B$9:$Q$14,11,FALSE))</f>
        <v/>
      </c>
      <c r="F62" s="160"/>
      <c r="G62" s="160"/>
      <c r="H62" s="160"/>
      <c r="I62" s="161"/>
      <c r="J62" s="71" t="str">
        <f>IF(OR(K62="",L62=""),"",IF(K62&gt;L62,"V",IF(K62=L62,"","P")))</f>
        <v>V</v>
      </c>
      <c r="K62" s="72">
        <v>21</v>
      </c>
      <c r="L62" s="72">
        <v>16</v>
      </c>
      <c r="M62" s="71" t="str">
        <f>IF(OR(K62="",L62=""),"",IF(L62&gt;K62,"V",IF(K62=L62,"","P")))</f>
        <v>P</v>
      </c>
      <c r="N62" s="163"/>
      <c r="O62" s="160" t="str">
        <f>IF(VLOOKUP(N61,$B$9:$Q$14,11,FALSE)="","",VLOOKUP(N61,$B$9:$Q$14,11,FALSE))</f>
        <v/>
      </c>
      <c r="P62" s="160"/>
      <c r="Q62" s="160"/>
      <c r="R62" s="160"/>
      <c r="S62" s="161"/>
      <c r="U62" s="166"/>
      <c r="V62" s="166"/>
      <c r="AG62" s="81"/>
    </row>
    <row r="63" spans="1:33" s="82" customFormat="1" ht="15.75" x14ac:dyDescent="0.2">
      <c r="A63" s="81"/>
      <c r="B63" s="175"/>
      <c r="C63" s="3"/>
      <c r="D63" s="159"/>
      <c r="E63" s="169" t="str">
        <f>IF(VLOOKUP(D61,$B$9:$D$14,3,FALSE)="","",VLOOKUP((VLOOKUP(D61,$B$9:$D$14,3,FALSE)),[1]Lég!$H$3:$J$30,3,FALSE))</f>
        <v>M-PROULX</v>
      </c>
      <c r="F63" s="170"/>
      <c r="G63" s="170"/>
      <c r="H63" s="170"/>
      <c r="I63" s="171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64"/>
      <c r="O63" s="169" t="str">
        <f>IF(VLOOKUP(N61,$B$9:$D$14,3,FALSE)="","",VLOOKUP((VLOOKUP(N61,$B$9:$D$14,3,FALSE)),[1]Lég!$H$3:$J$30,3,FALSE))</f>
        <v>JEANNE-MANCE</v>
      </c>
      <c r="P63" s="170"/>
      <c r="Q63" s="170"/>
      <c r="R63" s="170"/>
      <c r="S63" s="171"/>
      <c r="U63" s="166"/>
      <c r="V63" s="166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88" priority="52">
      <formula>B2=VLOOKUP("X2",$A$9:$L$15,5,FALSE)</formula>
    </cfRule>
    <cfRule type="expression" dxfId="87" priority="50">
      <formula>B2=VLOOKUP("X3",$A$9:$L$15,5,FALSE)</formula>
    </cfRule>
    <cfRule type="expression" dxfId="86" priority="49">
      <formula>B2=VLOOKUP("X4",$A$9:$L$15,5,FALSE)</formula>
    </cfRule>
    <cfRule type="expression" dxfId="85" priority="51">
      <formula>B2=VLOOKUP("X1",$A$9:$E$15,5,FALSE)</formula>
    </cfRule>
  </conditionalFormatting>
  <conditionalFormatting sqref="B5:F6">
    <cfRule type="expression" dxfId="84" priority="21">
      <formula>B5=VLOOKUP("X1",$A$9:$J$13,5,FALSE)</formula>
    </cfRule>
    <cfRule type="expression" dxfId="83" priority="22">
      <formula>B5=VLOOKUP("X2",$A$9:$J$13,5,FALSE)</formula>
    </cfRule>
    <cfRule type="expression" dxfId="82" priority="23">
      <formula>B5=VLOOKUP("X3",$A$9:$J$13,5,FALSE)</formula>
    </cfRule>
    <cfRule type="expression" dxfId="81" priority="24">
      <formula>B5=VLOOKUP("X4",$A$9:$J$13,5,FALSE)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80" priority="48">
      <formula>B1=VLOOKUP("X1",$A$9:$J$15,5,FALSE)</formula>
    </cfRule>
  </conditionalFormatting>
  <conditionalFormatting sqref="D2:I3">
    <cfRule type="expression" dxfId="79" priority="30">
      <formula>D2=VLOOKUP("X2",$A$9:$J$13,5,FALSE)</formula>
    </cfRule>
    <cfRule type="expression" dxfId="78" priority="31">
      <formula>D2=VLOOKUP("X1",$A$9:$J$12,5,FALSE)</formula>
    </cfRule>
    <cfRule type="expression" dxfId="77" priority="27">
      <formula>D2=VLOOKUP("X5",$A$9:$J$13,5,FALSE)</formula>
    </cfRule>
    <cfRule type="expression" dxfId="76" priority="28">
      <formula>D2=VLOOKUP("X4",$A$9:$J$13,5,FALSE)</formula>
    </cfRule>
    <cfRule type="expression" dxfId="75" priority="29">
      <formula>D2=VLOOKUP("X3",$A$9:$J$13,5,FALSE)</formula>
    </cfRule>
  </conditionalFormatting>
  <conditionalFormatting sqref="D9:J10">
    <cfRule type="expression" dxfId="74" priority="11">
      <formula>D9=VLOOKUP("X5",$A$9:$J$13,5,FALSE)</formula>
    </cfRule>
    <cfRule type="expression" dxfId="73" priority="12">
      <formula>D9=VLOOKUP("X4",$A$9:$J$13,5,FALSE)</formula>
    </cfRule>
    <cfRule type="expression" dxfId="72" priority="13">
      <formula>D9=VLOOKUP("X3",$A$9:$J$13,5,FALSE)</formula>
    </cfRule>
    <cfRule type="expression" dxfId="71" priority="14">
      <formula>D9=VLOOKUP("X2",$A$9:$J$13,5,FALSE)</formula>
    </cfRule>
    <cfRule type="expression" dxfId="70" priority="15">
      <formula>D9=VLOOKUP("X1",$A$9:$J$12,5,FALSE)</formula>
    </cfRule>
  </conditionalFormatting>
  <conditionalFormatting sqref="D11:J12">
    <cfRule type="expression" dxfId="69" priority="43">
      <formula>D11=VLOOKUP("X1",$A$9:$J$15,5,FALSE)</formula>
    </cfRule>
    <cfRule type="expression" dxfId="68" priority="42">
      <formula>D11=VLOOKUP("X2",$A$9:$J$15,5,FALSE)</formula>
    </cfRule>
    <cfRule type="expression" dxfId="67" priority="37">
      <formula>D11=VLOOKUP("X7",$A$9:$J$15,5,FALSE)</formula>
    </cfRule>
    <cfRule type="expression" dxfId="66" priority="38">
      <formula>D11=VLOOKUP("X6",$A$9:$J$15,5,FALSE)</formula>
    </cfRule>
    <cfRule type="expression" dxfId="65" priority="39">
      <formula>D11=VLOOKUP("X5",$A$9:$J$15,5,FALSE)</formula>
    </cfRule>
    <cfRule type="expression" dxfId="64" priority="40">
      <formula>D11=VLOOKUP("X4",$A$9:$J$15,5,FALSE)</formula>
    </cfRule>
    <cfRule type="expression" dxfId="63" priority="41">
      <formula>D11=VLOOKUP("X3",$A$9:$J$15,5,FALSE)</formula>
    </cfRule>
  </conditionalFormatting>
  <conditionalFormatting sqref="D13:J14">
    <cfRule type="expression" dxfId="62" priority="2">
      <formula>D13=VLOOKUP("X4",$A$9:$J$13,5,FALSE)</formula>
    </cfRule>
    <cfRule type="expression" dxfId="61" priority="3">
      <formula>D13=VLOOKUP("X3",$A$9:$J$13,5,FALSE)</formula>
    </cfRule>
    <cfRule type="expression" dxfId="60" priority="1">
      <formula>D13=VLOOKUP("X5",$A$9:$J$13,5,FALSE)</formula>
    </cfRule>
    <cfRule type="expression" dxfId="59" priority="5">
      <formula>D13=VLOOKUP("X1",$A$9:$J$12,5,FALSE)</formula>
    </cfRule>
    <cfRule type="expression" dxfId="58" priority="4">
      <formula>D13=VLOOKUP("X2",$A$9:$J$13,5,FALSE)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57" priority="34">
      <formula>E19=VLOOKUP("X3",$A$9:$J$13,5,FALSE)</formula>
    </cfRule>
    <cfRule type="expression" dxfId="56" priority="35">
      <formula>E19=VLOOKUP("X2",$A$9:$J$13,5,FALSE)</formula>
    </cfRule>
    <cfRule type="expression" dxfId="55" priority="36">
      <formula>E19=VLOOKUP("X1",$A$9:$J$12,5,FALSE)</formula>
    </cfRule>
    <cfRule type="expression" dxfId="54" priority="32">
      <formula>E19=VLOOKUP("X5",$A$9:$J$13,5,FALSE)</formula>
    </cfRule>
    <cfRule type="expression" dxfId="53" priority="33">
      <formula>E19=VLOOKUP("X4",$A$9:$J$13,5,FALSE)</formula>
    </cfRule>
  </conditionalFormatting>
  <conditionalFormatting sqref="E8:Q8">
    <cfRule type="expression" dxfId="52" priority="26">
      <formula>E8=VLOOKUP("X1",$A$9:$J$13,5,FALSE)</formula>
    </cfRule>
    <cfRule type="expression" dxfId="51" priority="25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50" priority="61">
      <formula>B1=VLOOKUP("X2",$A$9:$L$15,5,FALSE)</formula>
    </cfRule>
    <cfRule type="expression" dxfId="49" priority="62">
      <formula>B1=VLOOKUP("X3",$A$9:$L$15,5,FALSE)</formula>
    </cfRule>
  </conditionalFormatting>
  <conditionalFormatting sqref="K2:M3">
    <cfRule type="expression" dxfId="48" priority="53">
      <formula>K2=VLOOKUP("X2",$A$9:$J$13,5,FALSE)</formula>
    </cfRule>
    <cfRule type="expression" dxfId="47" priority="54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566F-16E8-4FCE-9BA7-4D654CD0AEDE}">
  <sheetPr>
    <pageSetUpPr fitToPage="1"/>
  </sheetPr>
  <dimension ref="A1:AG56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143</v>
      </c>
      <c r="E2" s="118"/>
      <c r="F2" s="118"/>
      <c r="G2" s="118"/>
      <c r="H2" s="118"/>
      <c r="I2" s="119"/>
      <c r="J2" s="47"/>
      <c r="K2" s="117" t="s">
        <v>174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172</v>
      </c>
      <c r="C5" s="118"/>
      <c r="D5" s="118"/>
      <c r="E5" s="118"/>
      <c r="F5" s="119"/>
      <c r="G5" s="49"/>
      <c r="H5" s="117"/>
      <c r="I5" s="119"/>
      <c r="J5" s="50"/>
      <c r="K5" s="123" t="s">
        <v>181</v>
      </c>
      <c r="L5" s="124"/>
      <c r="M5" s="124"/>
      <c r="N5" s="125"/>
      <c r="O5" s="129" t="s">
        <v>140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186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96</v>
      </c>
      <c r="E9" s="154" t="s">
        <v>163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29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86</v>
      </c>
      <c r="E10" s="146" t="s">
        <v>170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28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164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30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96</v>
      </c>
      <c r="E12" s="148" t="s">
        <v>171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27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72"/>
      <c r="F14" s="172"/>
      <c r="G14" s="172"/>
      <c r="H14" s="172"/>
      <c r="I14" s="172"/>
      <c r="J14" s="172"/>
      <c r="K14" s="173" t="s">
        <v>132</v>
      </c>
      <c r="L14" s="17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4">
        <v>1</v>
      </c>
      <c r="E15" s="160" t="str">
        <f>VLOOKUP(D15,$B$9:$J$13,4,FALSE)</f>
        <v>Juliette Benoit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15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Charlotte Léonard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4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11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4"/>
      <c r="E17" s="167" t="str">
        <f>IF(VLOOKUP(D15,$B$9:$D$12,3,FALSE)="","",VLOOKUP((VLOOKUP(D15,$B$9:$D$12,3,FALSE)),[1]Lég!$H$3:$J$30,3,FALSE))</f>
        <v>JEAN-RAIMBAULT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JEAN-RAIMBAULT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Lexane Corbeil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12</v>
      </c>
      <c r="L19" s="72">
        <v>21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Oxana Désilets</v>
      </c>
      <c r="P19" s="160"/>
      <c r="Q19" s="160"/>
      <c r="R19" s="160"/>
      <c r="S19" s="161"/>
      <c r="U19" s="166">
        <f>IF(OR(K19="",L19=""),"",(COUNTIF(J19:J21,"V")*3)+(COUNTIF(J19:J21,"P")*1)+(COUNTIF(J19:J21,"VS")*1))</f>
        <v>2</v>
      </c>
      <c r="V19" s="166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P</v>
      </c>
      <c r="K20" s="72">
        <v>6</v>
      </c>
      <c r="L20" s="72">
        <v>21</v>
      </c>
      <c r="M20" s="71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Du BOSQUET</v>
      </c>
      <c r="F21" s="167"/>
      <c r="G21" s="167"/>
      <c r="H21" s="167"/>
      <c r="I21" s="167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4"/>
      <c r="O21" s="167" t="str">
        <f>IF(VLOOKUP(N19,$B$9:$D$12,3,FALSE)="","",VLOOKUP((VLOOKUP(N19,$B$9:$D$12,3,FALSE)),[1]Lég!$H$3:$J$30,3,FALSE))</f>
        <v>M-PROULX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5"/>
      <c r="C23" s="3"/>
      <c r="D23" s="157">
        <v>1</v>
      </c>
      <c r="E23" s="160" t="str">
        <f>VLOOKUP(D23,$B$9:$J$13,4,FALSE)</f>
        <v>Juliette Benoit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18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Lexane Corbeil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5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V</v>
      </c>
      <c r="K24" s="72">
        <v>25</v>
      </c>
      <c r="L24" s="72">
        <v>23</v>
      </c>
      <c r="M24" s="71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5"/>
      <c r="C25" s="3"/>
      <c r="D25" s="159"/>
      <c r="E25" s="167" t="str">
        <f>IF(VLOOKUP(D23,$B$9:$D$12,3,FALSE)="","",VLOOKUP((VLOOKUP(D23,$B$9:$D$12,3,FALSE)),[1]Lég!$H$3:$J$30,3,FALSE))</f>
        <v>JEAN-RAIMBAULT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Du BOSQUET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5"/>
      <c r="C27" s="3"/>
      <c r="D27" s="157">
        <v>3</v>
      </c>
      <c r="E27" s="160" t="str">
        <f>VLOOKUP(D27,$B$9:$J$13,4,FALSE)</f>
        <v>Oxana Désilets</v>
      </c>
      <c r="F27" s="160"/>
      <c r="G27" s="160"/>
      <c r="H27" s="160"/>
      <c r="I27" s="161"/>
      <c r="J27" s="71" t="str">
        <f>IF(OR(K27="",L27=""),"",IF(K27&gt;L27,"V",IF(K27=L27,"","P")))</f>
        <v>V</v>
      </c>
      <c r="K27" s="72">
        <v>21</v>
      </c>
      <c r="L27" s="72">
        <v>6</v>
      </c>
      <c r="M27" s="71" t="str">
        <f>IF(OR(K27="",L27=""),"",IF(L27&gt;K27,"V",IF(K27=L27,"","P")))</f>
        <v>P</v>
      </c>
      <c r="N27" s="162">
        <v>4</v>
      </c>
      <c r="O27" s="160" t="str">
        <f>VLOOKUP(N27,$B$9:$J$13,4,FALSE)</f>
        <v>Charlotte Léonard</v>
      </c>
      <c r="P27" s="160"/>
      <c r="Q27" s="160"/>
      <c r="R27" s="160"/>
      <c r="S27" s="161"/>
      <c r="U27" s="166">
        <f>IF(OR(K27="",L27=""),"",(COUNTIF(J27:J29,"V")*3)+(COUNTIF(J27:J29,"P")*1)+(COUNTIF(J27:J29,"VS")*1))</f>
        <v>6</v>
      </c>
      <c r="V27" s="166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5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10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5"/>
      <c r="C29" s="3"/>
      <c r="D29" s="159"/>
      <c r="E29" s="167" t="str">
        <f>IF(VLOOKUP(D27,$B$9:$D$12,3,FALSE)="","",VLOOKUP((VLOOKUP(D27,$B$9:$D$12,3,FALSE)),[1]Lég!$H$3:$J$30,3,FALSE))</f>
        <v>M-PROULX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>JEAN-RAIMBAULT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5"/>
      <c r="C31" s="3"/>
      <c r="D31" s="157">
        <v>2</v>
      </c>
      <c r="E31" s="160" t="str">
        <f>VLOOKUP(D31,$B$9:$J$13,4,FALSE)</f>
        <v>Lexane Corbeil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14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Charlotte Léonard</v>
      </c>
      <c r="P31" s="160"/>
      <c r="Q31" s="160"/>
      <c r="R31" s="160"/>
      <c r="S31" s="161"/>
      <c r="U31" s="166">
        <f>IF(OR(K31="",L31=""),"",(COUNTIF(J31:J33,"V")*3)+(COUNTIF(J31:J33,"P")*1)+(COUNTIF(J31:J33,"VS")*1))</f>
        <v>6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5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11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5"/>
      <c r="C33" s="3"/>
      <c r="D33" s="159"/>
      <c r="E33" s="167" t="str">
        <f>IF(VLOOKUP(D31,$B$9:$D$12,3,FALSE)="","",VLOOKUP((VLOOKUP(D31,$B$9:$D$12,3,FALSE)),[1]Lég!$H$3:$J$30,3,FALSE))</f>
        <v>Du BOSQUET</v>
      </c>
      <c r="F33" s="167"/>
      <c r="G33" s="167"/>
      <c r="H33" s="167"/>
      <c r="I33" s="167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4"/>
      <c r="O33" s="167" t="str">
        <f>IF(VLOOKUP(N31,$B$9:$D$12,3,FALSE)="","",VLOOKUP((VLOOKUP(N31,$B$9:$D$12,3,FALSE)),[1]Lég!$H$3:$J$30,3,FALSE))</f>
        <v>JEAN-RAIMBAULT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5"/>
      <c r="C35" s="3"/>
      <c r="D35" s="157">
        <v>1</v>
      </c>
      <c r="E35" s="160" t="str">
        <f>VLOOKUP(D35,$B$9:$J$13,4,FALSE)</f>
        <v>Juliette Benoit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9</v>
      </c>
      <c r="L35" s="72">
        <v>21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Oxana Désilets</v>
      </c>
      <c r="P35" s="160"/>
      <c r="Q35" s="160"/>
      <c r="R35" s="160"/>
      <c r="S35" s="161"/>
      <c r="U35" s="166">
        <f>IF(OR(K35="",L35=""),"",(COUNTIF(J35:J37,"V")*3)+(COUNTIF(J35:J37,"P")*1)+(COUNTIF(J35:J37,"VS")*1))</f>
        <v>2</v>
      </c>
      <c r="V35" s="166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5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P</v>
      </c>
      <c r="K36" s="72">
        <v>6</v>
      </c>
      <c r="L36" s="72">
        <v>21</v>
      </c>
      <c r="M36" s="71" t="str">
        <f>IF(OR(K36="",L36=""),"",IF(L36&gt;K36,"V",IF(K36=L36,"","P")))</f>
        <v>V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5"/>
      <c r="C37" s="3"/>
      <c r="D37" s="159"/>
      <c r="E37" s="167" t="str">
        <f>IF(VLOOKUP(D35,$B$9:$D$12,3,FALSE)="","",VLOOKUP((VLOOKUP(D35,$B$9:$D$12,3,FALSE)),[1]Lég!$H$3:$J$30,3,FALSE))</f>
        <v>JEAN-RAIMBAULT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>M-PROULX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6">
        <v>2</v>
      </c>
      <c r="B40" s="177"/>
      <c r="C40" s="3"/>
      <c r="D40" s="178" t="s">
        <v>182</v>
      </c>
      <c r="E40" s="160" t="str">
        <f>IF(A40="","",VLOOKUP(A40,$B$9:$J$13,4,FALSE))</f>
        <v>Lexane Corbeil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13</v>
      </c>
      <c r="M40" s="71" t="str">
        <f>IF(OR(K40="",L40=""),"",IF(L40&gt;K40,"V",IF(K40=L40,"","P")))</f>
        <v>P</v>
      </c>
      <c r="N40" s="181" t="s">
        <v>183</v>
      </c>
      <c r="O40" s="160" t="str">
        <f>IF(W40="","",VLOOKUP(W40,$B$9:$J$13,4,FALSE))</f>
        <v>Charlotte Léonard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6">
        <v>4</v>
      </c>
      <c r="AG40" s="81"/>
    </row>
    <row r="41" spans="1:33" s="82" customFormat="1" ht="15.75" x14ac:dyDescent="0.2">
      <c r="A41" s="176"/>
      <c r="B41" s="177"/>
      <c r="C41" s="3"/>
      <c r="D41" s="179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8</v>
      </c>
      <c r="M41" s="71" t="str">
        <f>IF(OR(K41="",L41=""),"",IF(L41&gt;K41,"V",IF(K41=L41,"","P")))</f>
        <v>P</v>
      </c>
      <c r="N41" s="182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6"/>
      <c r="AG41" s="81"/>
    </row>
    <row r="42" spans="1:33" s="82" customFormat="1" ht="15.75" x14ac:dyDescent="0.2">
      <c r="A42" s="176"/>
      <c r="B42" s="177"/>
      <c r="C42" s="3"/>
      <c r="D42" s="180"/>
      <c r="E42" s="167" t="str">
        <f>IF(A40="","",VLOOKUP((VLOOKUP(A40,$B$9:$D$12,3,FALSE)),[1]Lég!$H$3:$J$30,3,FALSE))</f>
        <v>Du BOSQUET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3"/>
      <c r="O42" s="167" t="str">
        <f>IF(W40="","",VLOOKUP((VLOOKUP(W40,$B$9:$D$12,3,FALSE)),[1]Lég!$H$3:$J$30,3,FALSE))</f>
        <v>JEAN-RAIMBAULT</v>
      </c>
      <c r="P42" s="167"/>
      <c r="Q42" s="167"/>
      <c r="R42" s="167"/>
      <c r="S42" s="167"/>
      <c r="T42" s="99"/>
      <c r="U42" s="166"/>
      <c r="V42" s="166"/>
      <c r="W42" s="176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6">
        <v>3</v>
      </c>
      <c r="B44" s="177"/>
      <c r="C44" s="3"/>
      <c r="D44" s="178" t="s">
        <v>184</v>
      </c>
      <c r="E44" s="160" t="str">
        <f>IF(A44="","",VLOOKUP(A44,$B$9:$J$13,4,FALSE))</f>
        <v>Oxana Désilets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7</v>
      </c>
      <c r="M44" s="71" t="str">
        <f>IF(OR(K44="",L44=""),"",IF(L44&gt;K44,"V",IF(K44=L44,"","P")))</f>
        <v>P</v>
      </c>
      <c r="N44" s="181" t="s">
        <v>185</v>
      </c>
      <c r="O44" s="160" t="str">
        <f>IF(W44="","",VLOOKUP(W44,$B$9:$J$13,4,FALSE))</f>
        <v>Juliette Benoit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6">
        <v>1</v>
      </c>
      <c r="AG44" s="81"/>
    </row>
    <row r="45" spans="1:33" s="82" customFormat="1" ht="15.75" x14ac:dyDescent="0.2">
      <c r="A45" s="176"/>
      <c r="B45" s="177"/>
      <c r="C45" s="3"/>
      <c r="D45" s="179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5</v>
      </c>
      <c r="M45" s="71" t="str">
        <f>IF(OR(K45="",L45=""),"",IF(L45&gt;K45,"V",IF(K45=L45,"","P")))</f>
        <v>P</v>
      </c>
      <c r="N45" s="182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6"/>
      <c r="AG45" s="81"/>
    </row>
    <row r="46" spans="1:33" s="82" customFormat="1" ht="15.75" x14ac:dyDescent="0.2">
      <c r="A46" s="176"/>
      <c r="B46" s="177"/>
      <c r="C46" s="3"/>
      <c r="D46" s="180"/>
      <c r="E46" s="167" t="str">
        <f>IF(A44="","",VLOOKUP((VLOOKUP(A44,$B$9:$D$12,3,FALSE)),[1]Lég!$H$3:$J$30,3,FALSE))</f>
        <v>M-PROULX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3"/>
      <c r="O46" s="167" t="str">
        <f>IF(W44="","",VLOOKUP((VLOOKUP(W44,$B$9:$D$13,3,FALSE)),[1]Lég!$H$3:$J$30,3,FALSE))</f>
        <v>JEAN-RAIMBAULT</v>
      </c>
      <c r="P46" s="167"/>
      <c r="Q46" s="167"/>
      <c r="R46" s="167"/>
      <c r="S46" s="167"/>
      <c r="T46" s="99"/>
      <c r="U46" s="166"/>
      <c r="V46" s="166"/>
      <c r="W46" s="176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46" priority="23">
      <formula>B2=VLOOKUP("X2",$A$9:$J$13,5,FALSE)</formula>
    </cfRule>
    <cfRule type="expression" dxfId="45" priority="24">
      <formula>B2=VLOOKUP("X1",$A$9:$J$12,5,FALSE)</formula>
    </cfRule>
  </conditionalFormatting>
  <conditionalFormatting sqref="B8:Q8">
    <cfRule type="expression" dxfId="44" priority="11">
      <formula>B8=VLOOKUP("X1",$A$9:$J$13,5,FALSE)</formula>
    </cfRule>
  </conditionalFormatting>
  <conditionalFormatting sqref="B9:Q13">
    <cfRule type="expression" dxfId="43" priority="2">
      <formula>B9=VLOOKUP("X4",$A$9:$J$13,5,FALSE)</formula>
    </cfRule>
    <cfRule type="expression" dxfId="42" priority="3">
      <formula>B9=VLOOKUP("X3",$A$9:$J$13,5,FALSE)</formula>
    </cfRule>
    <cfRule type="expression" dxfId="41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0" priority="20">
      <formula>B1=VLOOKUP("X2",$A$9:$J$13,5,FALSE)</formula>
    </cfRule>
    <cfRule type="expression" dxfId="39" priority="21">
      <formula>B1=VLOOKUP("X3",$A$9:$J$13,5,FALSE)</formula>
    </cfRule>
    <cfRule type="expression" dxfId="38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7" priority="19">
      <formula>B1=VLOOKUP("X1",$A$9:$J$13,5,FALSE)</formula>
    </cfRule>
  </conditionalFormatting>
  <conditionalFormatting sqref="B4:S7">
    <cfRule type="expression" dxfId="36" priority="6">
      <formula>B4=VLOOKUP("X1",$A$9:$J$13,5,FALSE)</formula>
    </cfRule>
    <cfRule type="expression" dxfId="35" priority="7">
      <formula>B4=VLOOKUP("X2",$A$9:$J$13,5,FALSE)</formula>
    </cfRule>
    <cfRule type="expression" dxfId="34" priority="8">
      <formula>B4=VLOOKUP("X3",$A$9:$J$13,5,FALSE)</formula>
    </cfRule>
    <cfRule type="expression" dxfId="33" priority="9">
      <formula>B4=VLOOKUP("X4",$A$9:$J$13,5,FALSE)</formula>
    </cfRule>
  </conditionalFormatting>
  <conditionalFormatting sqref="C2:S3">
    <cfRule type="expression" dxfId="32" priority="13">
      <formula>C2=VLOOKUP("X4",$A$9:$J$13,5,FALSE)</formula>
    </cfRule>
    <cfRule type="expression" dxfId="31" priority="14">
      <formula>C2=VLOOKUP("X3",$A$9:$J$13,5,FALSE)</formula>
    </cfRule>
    <cfRule type="expression" dxfId="30" priority="15">
      <formula>C2=VLOOKUP("X2",$A$9:$J$13,5,FALSE)</formula>
    </cfRule>
  </conditionalFormatting>
  <conditionalFormatting sqref="D2:I3">
    <cfRule type="expression" dxfId="29" priority="12">
      <formula>D2=VLOOKUP("X5",$A$9:$J$13,5,FALSE)</formula>
    </cfRule>
    <cfRule type="expression" dxfId="28" priority="16">
      <formula>D2=VLOOKUP("X1",$A$9:$J$12,5,FALSE)</formula>
    </cfRule>
  </conditionalFormatting>
  <conditionalFormatting sqref="D9:J12">
    <cfRule type="expression" dxfId="27" priority="1">
      <formula>D9=VLOOKUP("X5",$A$9:$J$13,5,FALSE)</formula>
    </cfRule>
    <cfRule type="expression" dxfId="26" priority="5">
      <formula>D9=VLOOKUP("X1",$A$9:$J$12,5,FALSE)</formula>
    </cfRule>
  </conditionalFormatting>
  <conditionalFormatting sqref="E8:Q8">
    <cfRule type="expression" dxfId="25" priority="10">
      <formula>E8=VLOOKUP("X2",$A$9:$J$13,5,FALSE)</formula>
    </cfRule>
  </conditionalFormatting>
  <conditionalFormatting sqref="L9:Q10">
    <cfRule type="expression" dxfId="24" priority="17">
      <formula>L9=VLOOKUP("X5",$A$9:$J$13,5,FALSE)</formula>
    </cfRule>
    <cfRule type="expression" dxfId="23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2BE-C3FD-4C94-B8E2-7B26CF389C3B}">
  <sheetPr>
    <pageSetUpPr fitToPage="1"/>
  </sheetPr>
  <dimension ref="A1:AG70"/>
  <sheetViews>
    <sheetView zoomScaleNormal="100" workbookViewId="0">
      <selection activeCell="R13" sqref="R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144</v>
      </c>
      <c r="E2" s="118"/>
      <c r="F2" s="118"/>
      <c r="G2" s="118"/>
      <c r="H2" s="118"/>
      <c r="I2" s="119"/>
      <c r="J2" s="47"/>
      <c r="K2" s="117" t="s">
        <v>174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172</v>
      </c>
      <c r="C5" s="118"/>
      <c r="D5" s="118"/>
      <c r="E5" s="118"/>
      <c r="F5" s="119"/>
      <c r="G5" s="49"/>
      <c r="H5" s="117"/>
      <c r="I5" s="119"/>
      <c r="J5" s="50"/>
      <c r="K5" s="123" t="s">
        <v>177</v>
      </c>
      <c r="L5" s="124"/>
      <c r="M5" s="124"/>
      <c r="N5" s="125"/>
      <c r="O5" s="129" t="s">
        <v>140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145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54" t="s">
        <v>168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25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46" t="s">
        <v>166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27</v>
      </c>
      <c r="S10" s="63">
        <f t="shared" ref="S10:S13" si="0">IF(R10="","",RANK(R10,$R$9:$R$13,0))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111</v>
      </c>
      <c r="E11" s="146" t="s">
        <v>167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26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46" t="s">
        <v>165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28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86</v>
      </c>
      <c r="E13" s="148" t="s">
        <v>169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24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Laurie Desmarais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11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5" t="str">
        <f>VLOOKUP(N17,$B$9:$J$13,4,FALSE)</f>
        <v>Annabelle Lefebvre</v>
      </c>
      <c r="P17" s="160"/>
      <c r="Q17" s="160"/>
      <c r="R17" s="160"/>
      <c r="S17" s="161"/>
      <c r="U17" s="166">
        <f>IF(OR(K17="",L17=""),"",(COUNTIF(J17:J19,"V")*3)+(COUNTIF(J17:J19,"P")*1)+(COUNTIF(J17:J19,"VS")*1))</f>
        <v>2</v>
      </c>
      <c r="V17" s="166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7</v>
      </c>
      <c r="L18" s="72">
        <v>21</v>
      </c>
      <c r="M18" s="71" t="str">
        <f>IF(OR(K18="",L18=""),"",IF(L18&gt;K18,"V",IF(K18=L18,"","P")))</f>
        <v>V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IF(VLOOKUP(D17,$B$9:$D$14,3,FALSE)="","",VLOOKUP((VLOOKUP(D17,$B$9:$D$14,3,FALSE)),Lég!$H$3:$J$30,3,FALSE))</f>
        <v>JEAN-RAIMBAULT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M-PROULX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Jenny India Grace Tchamako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11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Eliane Tremblay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9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IF(VLOOKUP(D21,$B$9:$D$14,3,FALSE)="","",VLOOKUP((VLOOKUP(D21,$B$9:$D$14,3,FALSE)),Lég!$H$3:$J$30,3,FALSE))</f>
        <v>LA POUDRIÈRE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Du BOSQUET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Yasmine Jouda</v>
      </c>
      <c r="F25" s="160"/>
      <c r="G25" s="160"/>
      <c r="H25" s="160"/>
      <c r="I25" s="161"/>
      <c r="J25" s="71" t="str">
        <f>IF(OR(K25="",L25=""),"",IF(K25&gt;L25,"V",IF(K25=L25,"","P")))</f>
        <v>P</v>
      </c>
      <c r="K25" s="72">
        <v>8</v>
      </c>
      <c r="L25" s="72">
        <v>21</v>
      </c>
      <c r="M25" s="71" t="str">
        <f>IF(OR(K25="",L25=""),"",IF(L25&gt;K25,"V",IF(K25=L25,"","P")))</f>
        <v>V</v>
      </c>
      <c r="N25" s="162">
        <v>4</v>
      </c>
      <c r="O25" s="160" t="str">
        <f>VLOOKUP(N25,$B$9:$J$13,4,FALSE)</f>
        <v>Annabelle Lefebvre</v>
      </c>
      <c r="P25" s="160"/>
      <c r="Q25" s="160"/>
      <c r="R25" s="160"/>
      <c r="S25" s="161"/>
      <c r="U25" s="166">
        <f>IF(OR(K25="",L25=""),"",(COUNTIF(J25:J27,"V")*3)+(COUNTIF(J25:J27,"P")*1)+(COUNTIF(J25:J27,"VS")*1))</f>
        <v>2</v>
      </c>
      <c r="V25" s="166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P</v>
      </c>
      <c r="K26" s="72">
        <v>2</v>
      </c>
      <c r="L26" s="72">
        <v>21</v>
      </c>
      <c r="M26" s="71" t="str">
        <f>IF(OR(K26="",L26=""),"",IF(L26&gt;K26,"V",IF(K26=L26,"","P")))</f>
        <v>V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IF(VLOOKUP(D25,$B$9:$D$14,3,FALSE)="","",VLOOKUP((VLOOKUP(D25,$B$9:$D$14,3,FALSE)),Lég!$H$3:$J$30,3,FALSE))</f>
        <v>Du BOSQUET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M-PROULX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Laurie Desmarais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16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Eliane Tremblay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18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IF(VLOOKUP(D29,$B$9:$D$14,3,FALSE)="","",VLOOKUP((VLOOKUP(D29,$B$9:$D$14,3,FALSE)),Lég!$H$3:$J$30,3,FALSE))</f>
        <v>JEAN-RAIMBAULT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Du BOSQUET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Yasmine Jouda</v>
      </c>
      <c r="F33" s="160"/>
      <c r="G33" s="160"/>
      <c r="H33" s="160"/>
      <c r="I33" s="161"/>
      <c r="J33" s="71" t="str">
        <f>IF(OR(K33="",L33=""),"",IF(K33&gt;L33,"V",IF(K33=L33,"","P")))</f>
        <v>P</v>
      </c>
      <c r="K33" s="72">
        <v>13</v>
      </c>
      <c r="L33" s="72">
        <v>21</v>
      </c>
      <c r="M33" s="71" t="str">
        <f>IF(OR(K33="",L33=""),"",IF(L33&gt;K33,"V",IF(K33=L33,"","P")))</f>
        <v>V</v>
      </c>
      <c r="N33" s="162">
        <v>3</v>
      </c>
      <c r="O33" s="160" t="str">
        <f>VLOOKUP(N33,$B$9:$J$13,4,FALSE)</f>
        <v>Jenny India Grace Tchamako</v>
      </c>
      <c r="P33" s="160"/>
      <c r="Q33" s="160"/>
      <c r="R33" s="160"/>
      <c r="S33" s="161"/>
      <c r="U33" s="166">
        <f>IF(OR(K33="",L33=""),"",(COUNTIF(J33:J35,"V")*3)+(COUNTIF(J33:J35,"P")*1)+(COUNTIF(J33:J35,"VS")*1))</f>
        <v>2</v>
      </c>
      <c r="V33" s="166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P</v>
      </c>
      <c r="K34" s="72">
        <v>19</v>
      </c>
      <c r="L34" s="72">
        <v>21</v>
      </c>
      <c r="M34" s="71" t="str">
        <f>IF(OR(K34="",L34=""),"",IF(L34&gt;K34,"V",IF(K34=L34,"","P")))</f>
        <v>V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IF(VLOOKUP(D33,$B$9:$D$14,3,FALSE)="","",VLOOKUP((VLOOKUP(D33,$B$9:$D$14,3,FALSE)),Lég!$H$3:$J$30,3,FALSE))</f>
        <v>Du BOSQUET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LA POUDRIÈRE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Annabelle Lefebvre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7</v>
      </c>
      <c r="M37" s="71" t="str">
        <f>IF(OR(K37="",L37=""),"",IF(L37&gt;K37,"V",IF(K37=L37,"","P")))</f>
        <v>P</v>
      </c>
      <c r="N37" s="162">
        <v>5</v>
      </c>
      <c r="O37" s="160" t="str">
        <f>VLOOKUP(N37,$B$9:$J$13,4,FALSE)</f>
        <v>Eliane Tremblay</v>
      </c>
      <c r="P37" s="160"/>
      <c r="Q37" s="160"/>
      <c r="R37" s="160"/>
      <c r="S37" s="161"/>
      <c r="U37" s="166">
        <f>IF(OR(K37="",L37=""),"",(COUNTIF(J37:J39,"V")*3)+(COUNTIF(J37:J39,"P")*1)+(COUNTIF(J37:J39,"VS")*1))</f>
        <v>6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V</v>
      </c>
      <c r="K38" s="72">
        <v>21</v>
      </c>
      <c r="L38" s="72">
        <v>3</v>
      </c>
      <c r="M38" s="71" t="str">
        <f>IF(OR(K38="",L38=""),"",IF(L38&gt;K38,"V",IF(K38=L38,"","P")))</f>
        <v>P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IF(VLOOKUP(D37,$B$9:$D$14,3,FALSE)="","",VLOOKUP((VLOOKUP(D37,$B$9:$D$14,3,FALSE)),Lég!$H$3:$J$30,3,FALSE))</f>
        <v>M-PROULX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Du BOSQUET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Laurie Desmarais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15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Jenny India Grace Tchamako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19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IF(VLOOKUP(D41,$B$9:$D$14,3,FALSE)="","",VLOOKUP((VLOOKUP(D41,$B$9:$D$14,3,FALSE)),Lég!$H$3:$J$30,3,FALSE))</f>
        <v>JEAN-RAIMBAULT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LA POUDRIÈRE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Yasmine Jouda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Eliane Tremblay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22</v>
      </c>
      <c r="L46" s="72">
        <v>20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IF(VLOOKUP(D45,$B$9:$D$14,3,FALSE)="","",VLOOKUP((VLOOKUP(D45,$B$9:$D$14,3,FALSE)),Lég!$H$3:$J$30,3,FALSE))</f>
        <v>Du BOSQUET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IF(VLOOKUP(N45,$B$9:$D$13,3,FALSE)="","",VLOOKUP((VLOOKUP(N45,$B$9:$D$13,3,FALSE)),Lég!$H$3:$J$30,3,FALSE))</f>
        <v>Du BOSQUET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Jenny India Grace Tchamako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14</v>
      </c>
      <c r="L49" s="72">
        <v>21</v>
      </c>
      <c r="M49" s="71" t="str">
        <f>IF(OR(K49="",L49=""),"",IF(L49&gt;K49,"V",IF(K49=L49,"","P")))</f>
        <v>V</v>
      </c>
      <c r="N49" s="162">
        <v>4</v>
      </c>
      <c r="O49" s="160" t="str">
        <f>VLOOKUP(N49,$B$9:$J$13,4,FALSE)</f>
        <v>Annabelle Lefebvre</v>
      </c>
      <c r="P49" s="160"/>
      <c r="Q49" s="160"/>
      <c r="R49" s="160"/>
      <c r="S49" s="161"/>
      <c r="U49" s="166">
        <f>IF(OR(K49="",L49=""),"",(COUNTIF(J49:J51,"V")*3)+(COUNTIF(J49:J51,"P")*1)+(COUNTIF(J49:J51,"VS")*1))</f>
        <v>2</v>
      </c>
      <c r="V49" s="166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10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IF(VLOOKUP(D49,$B$9:$D$14,3,FALSE)="","",VLOOKUP((VLOOKUP(D49,$B$9:$D$14,3,FALSE)),Lég!$H$3:$J$30,3,FALSE))</f>
        <v>LA POUDRIÈRE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M-PROULX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Yasmine Jouda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12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Laurie Desmarais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6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IF(VLOOKUP(D53,$B$9:$D$14,3,FALSE)="","",VLOOKUP((VLOOKUP(D53,$B$9:$D$14,3,FALSE)),Lég!$H$3:$J$30,3,FALSE))</f>
        <v>Du BOSQUET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JEAN-RAIMBAULT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2" priority="18">
      <formula>B2=VLOOKUP("X2",$A$9:$J$13,5,FALSE)</formula>
    </cfRule>
  </conditionalFormatting>
  <conditionalFormatting sqref="B5:F6">
    <cfRule type="expression" dxfId="21" priority="11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20" priority="16">
      <formula>B1=VLOOKUP("X4",$A$9:$J$13,5,FALSE)</formula>
    </cfRule>
    <cfRule type="expression" dxfId="19" priority="17">
      <formula>B1=VLOOKUP("X3",$A$9:$J$13,5,FALSE)</formula>
    </cfRule>
    <cfRule type="expression" dxfId="18" priority="22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7" priority="15">
      <formula>B1=VLOOKUP("X5",$A$9:$J$13,5,FALSE)</formula>
    </cfRule>
  </conditionalFormatting>
  <conditionalFormatting sqref="B1:S4">
    <cfRule type="expression" dxfId="16" priority="19">
      <formula>B1=VLOOKUP("X1",$A$9:$J$12,5,FALSE)</formula>
    </cfRule>
  </conditionalFormatting>
  <conditionalFormatting sqref="B4:S7">
    <cfRule type="expression" dxfId="15" priority="12">
      <formula>B4=VLOOKUP("X2",$A$9:$J$13,5,FALSE)</formula>
    </cfRule>
    <cfRule type="expression" dxfId="14" priority="13">
      <formula>B4=VLOOKUP("X3",$A$9:$J$13,5,FALSE)</formula>
    </cfRule>
    <cfRule type="expression" dxfId="13" priority="14">
      <formula>B4=VLOOKUP("X4",$A$9:$J$13,5,FALSE)</formula>
    </cfRule>
  </conditionalFormatting>
  <conditionalFormatting sqref="B19:S20">
    <cfRule type="expression" dxfId="12" priority="6">
      <formula>B19=VLOOKUP("X5",$A$9:$J$13,5,FALSE)</formula>
    </cfRule>
    <cfRule type="expression" dxfId="11" priority="7">
      <formula>B19=VLOOKUP("X4",$A$9:$J$13,5,FALSE)</formula>
    </cfRule>
    <cfRule type="expression" dxfId="10" priority="8">
      <formula>B19=VLOOKUP("X3",$A$9:$J$13,5,FALSE)</formula>
    </cfRule>
    <cfRule type="expression" dxfId="9" priority="9">
      <formula>B19=VLOOKUP("X2",$A$9:$J$13,5,FALSE)</formula>
    </cfRule>
    <cfRule type="expression" dxfId="8" priority="10">
      <formula>B19=VLOOKUP("X1",$A$9:$J$12,5,FALSE)</formula>
    </cfRule>
  </conditionalFormatting>
  <conditionalFormatting sqref="B23:S24 B27:S28 B31:S32 B35:S36 B39:S40 B43:S44 B47:S48 B51:S52 B55:S1048576">
    <cfRule type="expression" dxfId="7" priority="1">
      <formula>B23=VLOOKUP("X5",$A$9:$J$13,5,FALSE)</formula>
    </cfRule>
    <cfRule type="expression" dxfId="6" priority="2">
      <formula>B23=VLOOKUP("X4",$A$9:$J$13,5,FALSE)</formula>
    </cfRule>
    <cfRule type="expression" dxfId="5" priority="3">
      <formula>B23=VLOOKUP("X3",$A$9:$J$13,5,FALSE)</formula>
    </cfRule>
    <cfRule type="expression" dxfId="4" priority="4">
      <formula>B23=VLOOKUP("X2",$A$9:$J$13,5,FALSE)</formula>
    </cfRule>
    <cfRule type="expression" dxfId="3" priority="5">
      <formula>B23=VLOOKUP("X1",$A$9:$J$12,5,FALSE)</formula>
    </cfRule>
  </conditionalFormatting>
  <conditionalFormatting sqref="E8:Q8">
    <cfRule type="expression" dxfId="2" priority="20">
      <formula>E8=VLOOKUP("X2",$A$9:$J$13,5,FALSE)</formula>
    </cfRule>
    <cfRule type="expression" dxfId="1" priority="21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0" priority="2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22</vt:i4>
      </vt:variant>
    </vt:vector>
  </HeadingPairs>
  <TitlesOfParts>
    <vt:vector size="28" baseType="lpstr">
      <vt:lpstr>Lég</vt:lpstr>
      <vt:lpstr>D3-1</vt:lpstr>
      <vt:lpstr>D3-2</vt:lpstr>
      <vt:lpstr>D3-3</vt:lpstr>
      <vt:lpstr>D4-1</vt:lpstr>
      <vt:lpstr>D4-2</vt:lpstr>
      <vt:lpstr>'D3-1'!CM</vt:lpstr>
      <vt:lpstr>'D3-2'!CM</vt:lpstr>
      <vt:lpstr>'D3-3'!CM</vt:lpstr>
      <vt:lpstr>'D4-1'!CM</vt:lpstr>
      <vt:lpstr>'D4-2'!CM</vt:lpstr>
      <vt:lpstr>'D3-2'!droite</vt:lpstr>
      <vt:lpstr>'D3-3'!droite</vt:lpstr>
      <vt:lpstr>'D3-2'!gauche</vt:lpstr>
      <vt:lpstr>'D3-3'!gauche</vt:lpstr>
      <vt:lpstr>'D3-2'!titre</vt:lpstr>
      <vt:lpstr>'D3-3'!titre</vt:lpstr>
      <vt:lpstr>'D3-1'!TOURNOI</vt:lpstr>
      <vt:lpstr>'D3-2'!TOURNOI</vt:lpstr>
      <vt:lpstr>'D3-3'!TOURNOI</vt:lpstr>
      <vt:lpstr>'D4-1'!TOURNOI</vt:lpstr>
      <vt:lpstr>'D4-2'!TOURNOI</vt:lpstr>
      <vt:lpstr>'D3-1'!Zone_d_impression</vt:lpstr>
      <vt:lpstr>'D3-2'!Zone_d_impression</vt:lpstr>
      <vt:lpstr>'D3-3'!Zone_d_impression</vt:lpstr>
      <vt:lpstr>'D4-1'!Zone_d_impression</vt:lpstr>
      <vt:lpstr>'D4-2'!Zone_d_impression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2024-11-01T15:55:33Z</cp:lastPrinted>
  <dcterms:created xsi:type="dcterms:W3CDTF">2021-11-11T02:01:12Z</dcterms:created>
  <dcterms:modified xsi:type="dcterms:W3CDTF">2024-11-03T17:59:51Z</dcterms:modified>
</cp:coreProperties>
</file>